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_I-B_-_Controle_de_Pragas" sheetId="1" state="visible" r:id="rId2"/>
    <sheet name="Tabela resumid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<sst xmlns="http://schemas.openxmlformats.org/spreadsheetml/2006/main" count="1900" uniqueCount="864">
  <si>
    <t xml:space="preserve">ANEXO I-B: GRUPOS, ITENS, ENDEREÇOS, ÁREA E VALOR LIMITE</t>
  </si>
  <si>
    <t xml:space="preserve">GRUPO 1</t>
  </si>
  <si>
    <t xml:space="preserve">ITEM 01 – GEX Curitiba</t>
  </si>
  <si>
    <t xml:space="preserve">Unidade</t>
  </si>
  <si>
    <t xml:space="preserve">Endereço</t>
  </si>
  <si>
    <t xml:space="preserve">Cidade </t>
  </si>
  <si>
    <t xml:space="preserve">Área total edifício (m²)</t>
  </si>
  <si>
    <t xml:space="preserve">Área externa (pátios e áreas verdes) (m²)</t>
  </si>
  <si>
    <t xml:space="preserve">Área total</t>
  </si>
  <si>
    <t xml:space="preserve">Previsão de 2 Aplicações/Ano</t>
  </si>
  <si>
    <t xml:space="preserve">Valor unitário máximo (m²)</t>
  </si>
  <si>
    <t xml:space="preserve">Valor limite para Contratação – 2 aplicações anuais</t>
  </si>
  <si>
    <t xml:space="preserve">GEX / APS DIGITAL / ADJ CURITIBA</t>
  </si>
  <si>
    <t xml:space="preserve">Rua João Negrão, 11/21, Centro</t>
  </si>
  <si>
    <t xml:space="preserve">CURITIBA/PR</t>
  </si>
  <si>
    <t xml:space="preserve">IMÓVEL MARECHAL DEODORO</t>
  </si>
  <si>
    <t xml:space="preserve">Rua Marechal Deodoro, 1250, Centro</t>
  </si>
  <si>
    <t xml:space="preserve">CEDOCPREV CURITIBA</t>
  </si>
  <si>
    <t xml:space="preserve">Av. Prefeito Lothário Meissner, 632</t>
  </si>
  <si>
    <t xml:space="preserve">APS ARAUCÁRIA</t>
  </si>
  <si>
    <t xml:space="preserve">Rua Manoel Ribas, 185</t>
  </si>
  <si>
    <t xml:space="preserve">ARAUCÁRIA/PR</t>
  </si>
  <si>
    <t xml:space="preserve">APS CAMPO LARGO</t>
  </si>
  <si>
    <t xml:space="preserve">Rua Joaquim Ribas de Andrade, 1350,  Centro</t>
  </si>
  <si>
    <t xml:space="preserve">CAMPO LARGO/PR</t>
  </si>
  <si>
    <t xml:space="preserve">APS COLOMBO</t>
  </si>
  <si>
    <t xml:space="preserve">Rua Zacarias de Paula Xavier, 124, Centro</t>
  </si>
  <si>
    <t xml:space="preserve">COLOMBO/PR</t>
  </si>
  <si>
    <t xml:space="preserve">APS CURITIBA-CÂNDIDO LOPES</t>
  </si>
  <si>
    <t xml:space="preserve">Rua Cândido Lopes, 270, Centro</t>
  </si>
  <si>
    <t xml:space="preserve">APS CURITIBA-HAUER</t>
  </si>
  <si>
    <t xml:space="preserve">Rua Waldemar Kost, 706, Vila Hauer</t>
  </si>
  <si>
    <t xml:space="preserve">APS CURITIBA-VISCONDE DE GUARAPUAVA</t>
  </si>
  <si>
    <t xml:space="preserve">Travessa da Lapa, 200, Centro</t>
  </si>
  <si>
    <t xml:space="preserve">APS FAZENDA RIO GRANDE</t>
  </si>
  <si>
    <t xml:space="preserve">Rua Egito, 426, Nações</t>
  </si>
  <si>
    <t xml:space="preserve">FAZENDA RIO GRANDE/PR</t>
  </si>
  <si>
    <t xml:space="preserve">APS ITAPERUÇU</t>
  </si>
  <si>
    <t xml:space="preserve">Rua Crispin Furquim de Siqueira, 1780, Centro</t>
  </si>
  <si>
    <t xml:space="preserve">ITAPERUÇU/PR</t>
  </si>
  <si>
    <t xml:space="preserve">APS LAPA</t>
  </si>
  <si>
    <t xml:space="preserve">Av. Juscelino Kubitschek de Oliveira, 479. D. Pedro II</t>
  </si>
  <si>
    <t xml:space="preserve">LAPA/PR</t>
  </si>
  <si>
    <t xml:space="preserve">APS MANDIRITUBA</t>
  </si>
  <si>
    <t xml:space="preserve">Rua Francisco Manoel de Oliveira Mendes, 246, Centro</t>
  </si>
  <si>
    <t xml:space="preserve">MANDIRITUBA/PR</t>
  </si>
  <si>
    <t xml:space="preserve">APS PARANAGUÁ</t>
  </si>
  <si>
    <t xml:space="preserve">Praça João Gualberto, 267, Centro</t>
  </si>
  <si>
    <t xml:space="preserve">PARANAGUÁ/PR</t>
  </si>
  <si>
    <t xml:space="preserve">APS PINHAIS</t>
  </si>
  <si>
    <t xml:space="preserve">Rua África, 50, Centro</t>
  </si>
  <si>
    <t xml:space="preserve">PINHAIS/PR</t>
  </si>
  <si>
    <t xml:space="preserve">APS SÃO JOSÉ DOS PINHAIS</t>
  </si>
  <si>
    <t xml:space="preserve">Rua Joinville, 2643, São Pedro</t>
  </si>
  <si>
    <t xml:space="preserve">SÃO JOSÉ DOS PINHAIS/PR</t>
  </si>
  <si>
    <t xml:space="preserve">16 unidades</t>
  </si>
  <si>
    <t xml:space="preserve">total m2</t>
  </si>
  <si>
    <t xml:space="preserve">ITEM 02 – GEX Curitiba</t>
  </si>
  <si>
    <t xml:space="preserve">Área de telhado (m²)</t>
  </si>
  <si>
    <t xml:space="preserve">1 unidade</t>
  </si>
  <si>
    <t xml:space="preserve">TOTAL GRUPO 1</t>
  </si>
  <si>
    <t xml:space="preserve">GRUPO 2</t>
  </si>
  <si>
    <t xml:space="preserve">ITEM 03 – GEX Cascavel</t>
  </si>
  <si>
    <t xml:space="preserve">GEX CASCAVEL / ADJ CASCAVEL</t>
  </si>
  <si>
    <t xml:space="preserve">Rua General Osório, 3423, Centro</t>
  </si>
  <si>
    <t xml:space="preserve">CASCAVEL/PR</t>
  </si>
  <si>
    <t xml:space="preserve">APS ASSIS CHATEAUBRIAND</t>
  </si>
  <si>
    <t xml:space="preserve">Rua São Luís, 275</t>
  </si>
  <si>
    <t xml:space="preserve">ASSIS CHATEAUBRIAND/PR</t>
  </si>
  <si>
    <t xml:space="preserve">APS CASCAVEL</t>
  </si>
  <si>
    <t xml:space="preserve">Rua São Paulo, 603, Centro</t>
  </si>
  <si>
    <t xml:space="preserve">APS CORONEL VIVIDA</t>
  </si>
  <si>
    <t xml:space="preserve">Rua Angelo Peruzzo, 37, Centro</t>
  </si>
  <si>
    <t xml:space="preserve">CORONEL VIVIDA/PR</t>
  </si>
  <si>
    <t xml:space="preserve">APS DOIS VIZINHOS</t>
  </si>
  <si>
    <t xml:space="preserve">Rua Paraná, 1147, Centro</t>
  </si>
  <si>
    <t xml:space="preserve">DOIS VIZINHOS/PR</t>
  </si>
  <si>
    <t xml:space="preserve">APS FOZ DO IGUAÇU</t>
  </si>
  <si>
    <t xml:space="preserve">Av. Paraná, 1661</t>
  </si>
  <si>
    <t xml:space="preserve">FOZ DO IGUAÇU/PR</t>
  </si>
  <si>
    <t xml:space="preserve">APS FRANCISCO BELTRÃO</t>
  </si>
  <si>
    <t xml:space="preserve">Rua Guanabara, 410</t>
  </si>
  <si>
    <t xml:space="preserve">FRANCISCO BELTRÃO/PR</t>
  </si>
  <si>
    <t xml:space="preserve">APS GUAÍRA</t>
  </si>
  <si>
    <t xml:space="preserve">Rua Paraguai, 1145 , Vila Velha</t>
  </si>
  <si>
    <t xml:space="preserve">GUAÍRA/PR</t>
  </si>
  <si>
    <t xml:space="preserve">APS MANGUEIRINHA</t>
  </si>
  <si>
    <t xml:space="preserve">Rua Santos Dumont, 288</t>
  </si>
  <si>
    <t xml:space="preserve">MANGUEIRINHA/PR</t>
  </si>
  <si>
    <t xml:space="preserve">APS MARECHAL CÂNDIDO RONDON</t>
  </si>
  <si>
    <t xml:space="preserve">Av. Rio Grande do Sul, 270</t>
  </si>
  <si>
    <t xml:space="preserve">MARECHAL CÂNDIDO RONDON/PR</t>
  </si>
  <si>
    <t xml:space="preserve">APS MEDIANEIRA</t>
  </si>
  <si>
    <t xml:space="preserve">Rua Riachuelo, 897</t>
  </si>
  <si>
    <t xml:space="preserve">MEDIANEIRA/PR</t>
  </si>
  <si>
    <t xml:space="preserve">APS PALMAS</t>
  </si>
  <si>
    <t xml:space="preserve">Av. Clevelândia, 684, Centro</t>
  </si>
  <si>
    <t xml:space="preserve">PALMAS/PR</t>
  </si>
  <si>
    <t xml:space="preserve">APS PALOTINA</t>
  </si>
  <si>
    <t xml:space="preserve">Rua Vereador Antônio Pozzan, 1797, Centro</t>
  </si>
  <si>
    <t xml:space="preserve">PALOTINA/PR</t>
  </si>
  <si>
    <t xml:space="preserve">APS PATO BRANCO</t>
  </si>
  <si>
    <t xml:space="preserve">Rua Tapajós, 520</t>
  </si>
  <si>
    <t xml:space="preserve">PATO BRANCO/PR</t>
  </si>
  <si>
    <t xml:space="preserve">APS QUEDAS DO IGUAÇU</t>
  </si>
  <si>
    <t xml:space="preserve">Rua Romeiras, 528</t>
  </si>
  <si>
    <t xml:space="preserve">QUEDAS DO IGUAÇU/PR</t>
  </si>
  <si>
    <t xml:space="preserve">APS REALEZA</t>
  </si>
  <si>
    <t xml:space="preserve">Rua Arnaldo Busato, 3107</t>
  </si>
  <si>
    <t xml:space="preserve">REALEZA/PR</t>
  </si>
  <si>
    <t xml:space="preserve">APS SANTO ANTONIO DO SUDOESTE</t>
  </si>
  <si>
    <t xml:space="preserve">Rua Jesuíno Teodorico de Andrade, 1417</t>
  </si>
  <si>
    <t xml:space="preserve">SANTO ANTONIO DO SUDOESTE/PR</t>
  </si>
  <si>
    <t xml:space="preserve">APS SÃO MIGUEL DO IGUAÇU</t>
  </si>
  <si>
    <t xml:space="preserve">Rua Nereu Ramos, 1313, Centro</t>
  </si>
  <si>
    <t xml:space="preserve">SÃO MIGUEL DO IGUAÇU/PR</t>
  </si>
  <si>
    <t xml:space="preserve">APS TOLEDO</t>
  </si>
  <si>
    <t xml:space="preserve">Rua Rui Barbosa, 2989, Jd. Gisela</t>
  </si>
  <si>
    <t xml:space="preserve">TOLEDO/PR</t>
  </si>
  <si>
    <t xml:space="preserve">19 unidades</t>
  </si>
  <si>
    <t xml:space="preserve">ITEM 04 – GEX Cascavel</t>
  </si>
  <si>
    <t xml:space="preserve">2 unidades</t>
  </si>
  <si>
    <t xml:space="preserve">TOTAL GRUPO 2</t>
  </si>
  <si>
    <t xml:space="preserve">GRUPO 3</t>
  </si>
  <si>
    <t xml:space="preserve">ITEM 05 – GEX Londrina</t>
  </si>
  <si>
    <t xml:space="preserve">GEX LONDRINA</t>
  </si>
  <si>
    <t xml:space="preserve">Av. Duque de Caxias, 1135</t>
  </si>
  <si>
    <t xml:space="preserve">LONDRINA/PR</t>
  </si>
  <si>
    <t xml:space="preserve">APS ADJ LONDRINA</t>
  </si>
  <si>
    <t xml:space="preserve">Av. Bandeirantes, 500</t>
  </si>
  <si>
    <t xml:space="preserve">APS ANDIRÁ</t>
  </si>
  <si>
    <t xml:space="preserve">Rua Minas Gerais, 385</t>
  </si>
  <si>
    <t xml:space="preserve">ANDIRÁ/PR</t>
  </si>
  <si>
    <t xml:space="preserve">APS APUCARANA</t>
  </si>
  <si>
    <t xml:space="preserve">Rua Firman Neto, 201</t>
  </si>
  <si>
    <t xml:space="preserve">APUCARANA/PR</t>
  </si>
  <si>
    <t xml:space="preserve">APS ARAPONGAS</t>
  </si>
  <si>
    <t xml:space="preserve">Rua Harpia/Esquina com a Rua Flamingo, S/N</t>
  </si>
  <si>
    <t xml:space="preserve">ARAPONGAS/PR</t>
  </si>
  <si>
    <t xml:space="preserve">APS BANDEIRANTES</t>
  </si>
  <si>
    <t xml:space="preserve">Av. Edelina Meneghel Rando, 351</t>
  </si>
  <si>
    <t xml:space="preserve">BANDEIRANTES/PR</t>
  </si>
  <si>
    <t xml:space="preserve">APS CAMBARÁ</t>
  </si>
  <si>
    <t xml:space="preserve">Rua Domingos Vilas, 1034</t>
  </si>
  <si>
    <t xml:space="preserve">CAMBARÁ/PR</t>
  </si>
  <si>
    <t xml:space="preserve">APS CAMBÉ</t>
  </si>
  <si>
    <t xml:space="preserve">Av. Brasil, 138</t>
  </si>
  <si>
    <t xml:space="preserve">CAMBÉ/PR</t>
  </si>
  <si>
    <t xml:space="preserve">APS CORNÉLIO PROCÓPIO</t>
  </si>
  <si>
    <t xml:space="preserve">Rua Presidente Castelo Branco, 210</t>
  </si>
  <si>
    <t xml:space="preserve">CORNÉLIO PROCÓPIO/PR</t>
  </si>
  <si>
    <t xml:space="preserve">APS IVAIPORÃ</t>
  </si>
  <si>
    <t xml:space="preserve">Av. Presidente Tancredo Neves, 1555</t>
  </si>
  <si>
    <t xml:space="preserve">IVAIPORÃ/PR</t>
  </si>
  <si>
    <t xml:space="preserve">APS JACAREZINHO</t>
  </si>
  <si>
    <t xml:space="preserve">Rua Don Fernando Taddey, 1288</t>
  </si>
  <si>
    <t xml:space="preserve">JACAREZINHO/PR</t>
  </si>
  <si>
    <t xml:space="preserve">APS LONDRINA-CENTRO - JOÃO CÂNDIDO</t>
  </si>
  <si>
    <t xml:space="preserve">Rua Professor João Cândido, 635</t>
  </si>
  <si>
    <t xml:space="preserve">APS LONDRINA-SHANGRILÁ</t>
  </si>
  <si>
    <t xml:space="preserve">Rua Visconde de Mauá, 161</t>
  </si>
  <si>
    <t xml:space="preserve">APS ROLÂNDIA</t>
  </si>
  <si>
    <t xml:space="preserve">Av. Expedicionários, 159</t>
  </si>
  <si>
    <t xml:space="preserve">ROLÂNDIA/PR</t>
  </si>
  <si>
    <t xml:space="preserve">APS SANTO ANTÔNIO DA PLATINA</t>
  </si>
  <si>
    <t xml:space="preserve">Rua Rui Barbosa, 174</t>
  </si>
  <si>
    <t xml:space="preserve">SANTO ANTÔNIO DA PLATINA/PR</t>
  </si>
  <si>
    <t xml:space="preserve">15 unidades</t>
  </si>
  <si>
    <t xml:space="preserve">ITEM 06 – GEX Londrina</t>
  </si>
  <si>
    <t xml:space="preserve">3 unidades</t>
  </si>
  <si>
    <t xml:space="preserve">TOTAL GRUPO 3</t>
  </si>
  <si>
    <t xml:space="preserve">GRUPO 4</t>
  </si>
  <si>
    <t xml:space="preserve">ITEM 07 – GEX Maringá</t>
  </si>
  <si>
    <t xml:space="preserve">GEX/APS/ADJ MARINGÁ</t>
  </si>
  <si>
    <t xml:space="preserve">Av. XV de Novembro, 491</t>
  </si>
  <si>
    <t xml:space="preserve">MARINGÁ/PR</t>
  </si>
  <si>
    <t xml:space="preserve">CEDOCPREV MARINGÁ</t>
  </si>
  <si>
    <t xml:space="preserve">Av. Mauá, 1088</t>
  </si>
  <si>
    <t xml:space="preserve">APS ASTORGA</t>
  </si>
  <si>
    <t xml:space="preserve">Rua Nossa Senhora Aparecida, 181</t>
  </si>
  <si>
    <t xml:space="preserve">ASTORGA/PR</t>
  </si>
  <si>
    <t xml:space="preserve">APS CAMPO MOURÃO</t>
  </si>
  <si>
    <t xml:space="preserve">Av. Manoel Mendes de Camargo, 290, Centro</t>
  </si>
  <si>
    <t xml:space="preserve">CAMPO MOURÃO/PR</t>
  </si>
  <si>
    <t xml:space="preserve">APS CIANORTE</t>
  </si>
  <si>
    <t xml:space="preserve">Av. Goiás, 17</t>
  </si>
  <si>
    <t xml:space="preserve">CIANORTE/PR</t>
  </si>
  <si>
    <t xml:space="preserve">APS COLORADO</t>
  </si>
  <si>
    <t xml:space="preserve">Rua Adinael Moreira, 11</t>
  </si>
  <si>
    <t xml:space="preserve">COLORADO/PR</t>
  </si>
  <si>
    <t xml:space="preserve">APS CRUZEIRO DO OESTE</t>
  </si>
  <si>
    <t xml:space="preserve">Av. Brasil, 3025, Jardim da Luz</t>
  </si>
  <si>
    <t xml:space="preserve">CRUZEIRO DO OESTE/PR</t>
  </si>
  <si>
    <t xml:space="preserve">APS GOIOERÊ</t>
  </si>
  <si>
    <t xml:space="preserve">Av. Libertadores da América, 145</t>
  </si>
  <si>
    <t xml:space="preserve">GOIOERÊ/PR</t>
  </si>
  <si>
    <t xml:space="preserve">APS LOANDA</t>
  </si>
  <si>
    <t xml:space="preserve">Rua Deputado Accioly Filho, 130, Centro</t>
  </si>
  <si>
    <t xml:space="preserve">LOANDA/PR</t>
  </si>
  <si>
    <t xml:space="preserve">APS MANDAGUARI</t>
  </si>
  <si>
    <t xml:space="preserve">Av. Marcos Dias, 315</t>
  </si>
  <si>
    <t xml:space="preserve">MANDAGUARI/PR</t>
  </si>
  <si>
    <t xml:space="preserve">APS NOVA ESPERANÇA</t>
  </si>
  <si>
    <t xml:space="preserve">Av. Felipe Camarão, 945</t>
  </si>
  <si>
    <t xml:space="preserve">NOVA ESPERANÇA/PR</t>
  </si>
  <si>
    <t xml:space="preserve">APS PAIÇANDU</t>
  </si>
  <si>
    <t xml:space="preserve">Rua Onésio Francisco de Faria, 755</t>
  </si>
  <si>
    <t xml:space="preserve">PAIÇANDU/PR</t>
  </si>
  <si>
    <t xml:space="preserve">APS PARANAVAÍ</t>
  </si>
  <si>
    <t xml:space="preserve">Rua Salgado Filho, 789</t>
  </si>
  <si>
    <t xml:space="preserve">PARANAVAÍ/PR</t>
  </si>
  <si>
    <t xml:space="preserve">APS UMUARAMA</t>
  </si>
  <si>
    <t xml:space="preserve">Rua Inajá, 3610</t>
  </si>
  <si>
    <t xml:space="preserve">UMUARAMA/PR</t>
  </si>
  <si>
    <t xml:space="preserve">14 unidades</t>
  </si>
  <si>
    <t xml:space="preserve">ITEM 08 – GEX Maringá</t>
  </si>
  <si>
    <t xml:space="preserve">Área de pátios e outras áreas de infestações de escorpião (m²)</t>
  </si>
  <si>
    <t xml:space="preserve">TOTAL GRUPO 4</t>
  </si>
  <si>
    <t xml:space="preserve">GRUPO 5</t>
  </si>
  <si>
    <t xml:space="preserve">ITEM 09 – GEX Ponta Grossa</t>
  </si>
  <si>
    <t xml:space="preserve">GEX/APS/ADJ PONTA GROSSA</t>
  </si>
  <si>
    <t xml:space="preserve">Rua Marques do Paraná, 799</t>
  </si>
  <si>
    <t xml:space="preserve">PONTA GROSSA/PR</t>
  </si>
  <si>
    <t xml:space="preserve">CEDOCPREV PONTA GROSSA</t>
  </si>
  <si>
    <t xml:space="preserve">RUA Dr. Colares, 415</t>
  </si>
  <si>
    <t xml:space="preserve">APS ARAPOTI</t>
  </si>
  <si>
    <t xml:space="preserve">Rua Ondina Bueno Siqueira, 220</t>
  </si>
  <si>
    <t xml:space="preserve">ARAPOTI/PR</t>
  </si>
  <si>
    <t xml:space="preserve">APS CASTRO</t>
  </si>
  <si>
    <t xml:space="preserve">Rua Marechal Deodoro, 492</t>
  </si>
  <si>
    <t xml:space="preserve">CASTRO/PR</t>
  </si>
  <si>
    <t xml:space="preserve">APS GUARAPUAVA</t>
  </si>
  <si>
    <t xml:space="preserve">Rua Quinze de Novembro, 3337</t>
  </si>
  <si>
    <t xml:space="preserve">GUARAPUAVA/PR</t>
  </si>
  <si>
    <t xml:space="preserve">APS IBAITI</t>
  </si>
  <si>
    <t xml:space="preserve">Rua Rui Barbosa, 379</t>
  </si>
  <si>
    <t xml:space="preserve">IBAITI/PR</t>
  </si>
  <si>
    <t xml:space="preserve">APS IMBITUVA</t>
  </si>
  <si>
    <t xml:space="preserve">Rua Santo Antônio, 839</t>
  </si>
  <si>
    <t xml:space="preserve">IMBITUVA/PR</t>
  </si>
  <si>
    <t xml:space="preserve">APS IRATI</t>
  </si>
  <si>
    <t xml:space="preserve">Rua Coronel Emílio Gomes, 63</t>
  </si>
  <si>
    <t xml:space="preserve">IRATI/PR</t>
  </si>
  <si>
    <t xml:space="preserve">APS JAGUARIAIVA</t>
  </si>
  <si>
    <t xml:space="preserve">Av. Antônio Cunha, 507</t>
  </si>
  <si>
    <t xml:space="preserve">JAGUARIAIVA/PR</t>
  </si>
  <si>
    <t xml:space="preserve">APS LARANJEIRAS DO SUL</t>
  </si>
  <si>
    <t xml:space="preserve">Av. Santos Dumont, 2255</t>
  </si>
  <si>
    <t xml:space="preserve">LARANJEIRAS DO SUL/PR</t>
  </si>
  <si>
    <t xml:space="preserve">APS PALMEIRA</t>
  </si>
  <si>
    <t xml:space="preserve">Rua Fritz Kliewer, 315</t>
  </si>
  <si>
    <t xml:space="preserve">PALMEIRA/PR</t>
  </si>
  <si>
    <t xml:space="preserve">APS PINHÃO</t>
  </si>
  <si>
    <t xml:space="preserve">Rua Lauro Ferreira Caldas, 145</t>
  </si>
  <si>
    <t xml:space="preserve">PINHÃO/PR</t>
  </si>
  <si>
    <t xml:space="preserve">APS PITANGA</t>
  </si>
  <si>
    <t xml:space="preserve">Rua João Gonçalves Padilha, 391</t>
  </si>
  <si>
    <t xml:space="preserve">PITANGA/PR</t>
  </si>
  <si>
    <t xml:space="preserve">APS PRUDENTÓPOLIS</t>
  </si>
  <si>
    <t xml:space="preserve">Rua Lécia Ucrainka, 367</t>
  </si>
  <si>
    <t xml:space="preserve">PRUDENTÓPOLIS/PR</t>
  </si>
  <si>
    <t xml:space="preserve">APS SÃO MATEUS DO SUL</t>
  </si>
  <si>
    <t xml:space="preserve">RUA Tenente Max Wolff Filho, 474</t>
  </si>
  <si>
    <t xml:space="preserve">SÃO MATEUS DO SUL/PR</t>
  </si>
  <si>
    <t xml:space="preserve">APS TELÊMACO BORBA</t>
  </si>
  <si>
    <t xml:space="preserve">Rua Leopoldo Voigt, 106</t>
  </si>
  <si>
    <t xml:space="preserve">TELÊMACO BORBA/PR</t>
  </si>
  <si>
    <t xml:space="preserve">APS UNIÃO DA VITÓRIA</t>
  </si>
  <si>
    <t xml:space="preserve">Rua Ipiranga, 251</t>
  </si>
  <si>
    <t xml:space="preserve">UNIÃO DA VITÓRIA/PR</t>
  </si>
  <si>
    <t xml:space="preserve">17 unidades</t>
  </si>
  <si>
    <t xml:space="preserve">ITEM 10 – GEX Ponta Grossa</t>
  </si>
  <si>
    <t xml:space="preserve">4 unidades</t>
  </si>
  <si>
    <t xml:space="preserve">ITEM 11 – GEX Ponta Grossa</t>
  </si>
  <si>
    <t xml:space="preserve">TOTAL GRUPO 5</t>
  </si>
  <si>
    <t xml:space="preserve">GRUPO 6</t>
  </si>
  <si>
    <t xml:space="preserve">ITEM 12 – GEX Porto Alegre</t>
  </si>
  <si>
    <t xml:space="preserve">GEX PORTO ALEGRE</t>
  </si>
  <si>
    <t xml:space="preserve">Rua Jerônimo Coelho, 127</t>
  </si>
  <si>
    <t xml:space="preserve">PORTO ALEGRE/RS</t>
  </si>
  <si>
    <t xml:space="preserve">APS ALVORADA</t>
  </si>
  <si>
    <t xml:space="preserve">Av. Maringá, 1201</t>
  </si>
  <si>
    <t xml:space="preserve">ALVORADA/RS</t>
  </si>
  <si>
    <t xml:space="preserve">APS PORTO ALEGRE-CENTRO</t>
  </si>
  <si>
    <t xml:space="preserve">Travessa Mário Cinco de Paus, 20</t>
  </si>
  <si>
    <t xml:space="preserve">APS PORTO ALEGRE-PARTENON</t>
  </si>
  <si>
    <t xml:space="preserve">Av. Bento Gonçalves, 867</t>
  </si>
  <si>
    <t xml:space="preserve">APS PORTO ALEGRE-SUL</t>
  </si>
  <si>
    <t xml:space="preserve">Estrada Vila Maria, 265</t>
  </si>
  <si>
    <t xml:space="preserve">CEDOCPREV PORTO ALEGRE</t>
  </si>
  <si>
    <t xml:space="preserve">Rua Marechal Andrea, 351 / Boa vista</t>
  </si>
  <si>
    <t xml:space="preserve">6 unidades</t>
  </si>
  <si>
    <t xml:space="preserve">ITEM 13 – GEX Porto Alegre</t>
  </si>
  <si>
    <t xml:space="preserve">TOTAL GRUPO 6</t>
  </si>
  <si>
    <t xml:space="preserve">GRUPO 7</t>
  </si>
  <si>
    <t xml:space="preserve">ITEM 14 – GEX Canoas</t>
  </si>
  <si>
    <t xml:space="preserve">GEX/APS/ADJ CANOAS</t>
  </si>
  <si>
    <t xml:space="preserve">Av. Inconfidência, 778, Marechal Rondon</t>
  </si>
  <si>
    <t xml:space="preserve">CANOAS/RS</t>
  </si>
  <si>
    <t xml:space="preserve">CEDOCPREV CANOAS</t>
  </si>
  <si>
    <t xml:space="preserve">Rua Paes Leme, 300, Rio Branco</t>
  </si>
  <si>
    <t xml:space="preserve">APS BUTIÁ</t>
  </si>
  <si>
    <t xml:space="preserve">Av. Leandro de Almeida, 356</t>
  </si>
  <si>
    <t xml:space="preserve">BUTIÁ/RS</t>
  </si>
  <si>
    <t xml:space="preserve">APS CACHOEIRINHA</t>
  </si>
  <si>
    <t xml:space="preserve">Rua Campos Salles, 80, Vila Santo Angelo</t>
  </si>
  <si>
    <t xml:space="preserve">CACHOEIRINHA/RS</t>
  </si>
  <si>
    <t xml:space="preserve">APS ESTEIO</t>
  </si>
  <si>
    <t xml:space="preserve">Rua General José Machado Lopes, 256, Centro</t>
  </si>
  <si>
    <t xml:space="preserve">ESTEIO/RS</t>
  </si>
  <si>
    <t xml:space="preserve">DEPÓSITO ESTEIO</t>
  </si>
  <si>
    <t xml:space="preserve">Rua Olga Jancowski, 68, Três Portos</t>
  </si>
  <si>
    <t xml:space="preserve">APS GRAVATAÍ</t>
  </si>
  <si>
    <t xml:space="preserve">Rua Coronel Sarmento, 1321, Centro</t>
  </si>
  <si>
    <t xml:space="preserve">GRAVATAÍ/RS</t>
  </si>
  <si>
    <t xml:space="preserve">APS GUAÍBA</t>
  </si>
  <si>
    <t xml:space="preserve">Rua Sete de Setembro, 36, Centro</t>
  </si>
  <si>
    <t xml:space="preserve">GUAÍBA/RS</t>
  </si>
  <si>
    <t xml:space="preserve">APS OSÓRIO</t>
  </si>
  <si>
    <t xml:space="preserve">Rua Firmiano Osório, 949, Centro</t>
  </si>
  <si>
    <t xml:space="preserve">OSÓRIO/RS</t>
  </si>
  <si>
    <t xml:space="preserve">APS SANTO ANTÔNIO DA PATRULHA</t>
  </si>
  <si>
    <t xml:space="preserve">Rua Coronel Vitor Villa-Verde, 2, Centro</t>
  </si>
  <si>
    <t xml:space="preserve">SANTO ANTÔNIO DA PATRULHA/RS</t>
  </si>
  <si>
    <t xml:space="preserve">APS SÃO JERÔNIMO</t>
  </si>
  <si>
    <t xml:space="preserve">Rua Rio Branco, 384, Centro</t>
  </si>
  <si>
    <t xml:space="preserve">SÃO JERÔNIMO/RS</t>
  </si>
  <si>
    <t xml:space="preserve">APS TORRES</t>
  </si>
  <si>
    <t xml:space="preserve">Av. do Riacho, 235</t>
  </si>
  <si>
    <t xml:space="preserve">TORRES/RS</t>
  </si>
  <si>
    <t xml:space="preserve">12 unidades</t>
  </si>
  <si>
    <t xml:space="preserve">ITEM 15 – GEX Canoas</t>
  </si>
  <si>
    <t xml:space="preserve">TOTAL GRUPO 7</t>
  </si>
  <si>
    <t xml:space="preserve">GRUPO 8</t>
  </si>
  <si>
    <t xml:space="preserve">ITEM 16 – GEX Caxias do Sul</t>
  </si>
  <si>
    <t xml:space="preserve">GEX/APS/ADJ CAXIAS DO SUL</t>
  </si>
  <si>
    <t xml:space="preserve">Rua Visconde de Pelotas, 2280</t>
  </si>
  <si>
    <t xml:space="preserve">CAXIAS DO SUL/RS</t>
  </si>
  <si>
    <t xml:space="preserve">CEDOCPREV CAXIAS DO SUL</t>
  </si>
  <si>
    <t xml:space="preserve">Av. da Vindima, 165</t>
  </si>
  <si>
    <t xml:space="preserve">SALAS DE ARQUIVO CAXIAS</t>
  </si>
  <si>
    <t xml:space="preserve">Rua Marquês do Herval, 761</t>
  </si>
  <si>
    <t xml:space="preserve">APS BENTO GONÇALVES</t>
  </si>
  <si>
    <t xml:space="preserve">Rua Júlio de Castilhos, 291</t>
  </si>
  <si>
    <t xml:space="preserve">BENTO GONÇALVES/RS</t>
  </si>
  <si>
    <t xml:space="preserve">APS CANELA</t>
  </si>
  <si>
    <t xml:space="preserve">Rua Dona Carlinda, 810</t>
  </si>
  <si>
    <t xml:space="preserve">CANELA/RS</t>
  </si>
  <si>
    <t xml:space="preserve">APS CARLOS BARBOSA</t>
  </si>
  <si>
    <t xml:space="preserve">Rua Vereador Ubaldo Baldasso, 268</t>
  </si>
  <si>
    <t xml:space="preserve">CARLOS BARBOSA/RS</t>
  </si>
  <si>
    <t xml:space="preserve">APS FARROUPILHA</t>
  </si>
  <si>
    <t xml:space="preserve">Rua Coronel Pena de Moraes, 59-A</t>
  </si>
  <si>
    <t xml:space="preserve">FARROUPILHA/RS</t>
  </si>
  <si>
    <t xml:space="preserve">APS FLORES DA CUNHA</t>
  </si>
  <si>
    <t xml:space="preserve">Rua Borges de Medeiros, 2110</t>
  </si>
  <si>
    <t xml:space="preserve">FLORES DA CUNHA/RS</t>
  </si>
  <si>
    <t xml:space="preserve">APS GARIBALDI</t>
  </si>
  <si>
    <t xml:space="preserve">Rua João Missiaggia, 159</t>
  </si>
  <si>
    <t xml:space="preserve">GARIBALDI/RS</t>
  </si>
  <si>
    <t xml:space="preserve">APS NOVA PRATA</t>
  </si>
  <si>
    <t xml:space="preserve">Av. Placidina de Araújo, 742</t>
  </si>
  <si>
    <t xml:space="preserve">NOVA PRATA/RS</t>
  </si>
  <si>
    <t xml:space="preserve">APS VACARIA</t>
  </si>
  <si>
    <t xml:space="preserve">Rua Marechal Floriano, 250</t>
  </si>
  <si>
    <t xml:space="preserve">VACARIA/RS</t>
  </si>
  <si>
    <t xml:space="preserve">APS VERANÓPOLIS</t>
  </si>
  <si>
    <t xml:space="preserve">Rua General Flores da Cunha, 454</t>
  </si>
  <si>
    <t xml:space="preserve">VERANÓPOLIS/RS</t>
  </si>
  <si>
    <t xml:space="preserve">ITEM 17 – GEX Caxias do Sul</t>
  </si>
  <si>
    <t xml:space="preserve">TOTAL GRUPO 8</t>
  </si>
  <si>
    <t xml:space="preserve">GRUPO 9</t>
  </si>
  <si>
    <t xml:space="preserve">ITEM 18 – GEX Ijuí</t>
  </si>
  <si>
    <t xml:space="preserve">GEX IJUÍ</t>
  </si>
  <si>
    <t xml:space="preserve">Rua 20 de Setembro, 275, Centro</t>
  </si>
  <si>
    <t xml:space="preserve">IJUÍ/RS</t>
  </si>
  <si>
    <t xml:space="preserve">APS CERRO LARGO</t>
  </si>
  <si>
    <t xml:space="preserve">Rua Sete de Setembro, 160, Centro</t>
  </si>
  <si>
    <t xml:space="preserve">CERRO LARGO/RS</t>
  </si>
  <si>
    <t xml:space="preserve">APS CRUZ ALTA</t>
  </si>
  <si>
    <t xml:space="preserve">Av. Benjamin Constant, 553, São Miguel</t>
  </si>
  <si>
    <t xml:space="preserve">CRUZ ALTA/RS</t>
  </si>
  <si>
    <t xml:space="preserve">APS FREDERICO WESTPHALEN</t>
  </si>
  <si>
    <t xml:space="preserve">Av. Luis Milani, 254, Centro</t>
  </si>
  <si>
    <t xml:space="preserve">FREDERICO WESTPHALEN/RS</t>
  </si>
  <si>
    <t xml:space="preserve">APS GIRUÁ</t>
  </si>
  <si>
    <t xml:space="preserve">Rua Sete de Setembro, 37, Centro</t>
  </si>
  <si>
    <t xml:space="preserve">GIRUÁ/RS</t>
  </si>
  <si>
    <t xml:space="preserve">APS HORIZONTINA</t>
  </si>
  <si>
    <t xml:space="preserve">Rua São Cristóvão, 1386, Centro</t>
  </si>
  <si>
    <t xml:space="preserve">HORIZONTINA/RS</t>
  </si>
  <si>
    <t xml:space="preserve">APS IBIRUBÁ</t>
  </si>
  <si>
    <t xml:space="preserve">Rua Mauá, 1486, Centro</t>
  </si>
  <si>
    <t xml:space="preserve">IBIRUBÁ/RS</t>
  </si>
  <si>
    <t xml:space="preserve">APS IJUÍ</t>
  </si>
  <si>
    <t xml:space="preserve">Rua Benjamin Constant, 566, Centro</t>
  </si>
  <si>
    <t xml:space="preserve">APS PALMEIRA DAS MISSÕES</t>
  </si>
  <si>
    <t xml:space="preserve">Rua Borges de Medeiros, 17, Centro</t>
  </si>
  <si>
    <t xml:space="preserve">PALMEIRA DAS MISSÕES/RS</t>
  </si>
  <si>
    <t xml:space="preserve">APS PANAMBI</t>
  </si>
  <si>
    <t xml:space="preserve">Rua Bento Gonçalves, 192, Centro</t>
  </si>
  <si>
    <t xml:space="preserve">PANAMBI/RS</t>
  </si>
  <si>
    <t xml:space="preserve">APS PORTO LUCENA</t>
  </si>
  <si>
    <t xml:space="preserve">Rua João Bordim, 497, Centro</t>
  </si>
  <si>
    <t xml:space="preserve">PORTO LUCENA/RS</t>
  </si>
  <si>
    <t xml:space="preserve">APS SANTA ROSA</t>
  </si>
  <si>
    <t xml:space="preserve">Rua Doutor João Dahne, 197, Centro</t>
  </si>
  <si>
    <t xml:space="preserve">SANTA ROSA/RS</t>
  </si>
  <si>
    <t xml:space="preserve">APS/PFE/ADJ SANTO ÂNGELO</t>
  </si>
  <si>
    <t xml:space="preserve">Rua dos Andradas, 730, Dido</t>
  </si>
  <si>
    <t xml:space="preserve">APS/PFE/ADJ SANTO ÂNGELO/RS</t>
  </si>
  <si>
    <t xml:space="preserve">APS SÃO LUIZ GONZAGA</t>
  </si>
  <si>
    <t xml:space="preserve">Rua Doutor Bento Soeiro de Souza, 2373, Centro</t>
  </si>
  <si>
    <t xml:space="preserve">SÃO LUIZ GONZAGA/RS</t>
  </si>
  <si>
    <t xml:space="preserve">APS TRÊS DE MAIO</t>
  </si>
  <si>
    <t xml:space="preserve">Av. Santa Rosa, 1381, Centro</t>
  </si>
  <si>
    <t xml:space="preserve">TRÊS DE MAIO/RS</t>
  </si>
  <si>
    <t xml:space="preserve">APS TRÊS PASSOS</t>
  </si>
  <si>
    <t xml:space="preserve">Rua General Osório, 250, Centro</t>
  </si>
  <si>
    <t xml:space="preserve">TRÊS PASSOS/RS</t>
  </si>
  <si>
    <t xml:space="preserve">ITEM 19 – GEX Ijuí</t>
  </si>
  <si>
    <t xml:space="preserve">TOTAL GRUPO 9</t>
  </si>
  <si>
    <t xml:space="preserve">GRUPO 10</t>
  </si>
  <si>
    <t xml:space="preserve">ITEM 20 – GEX Novo Hamburgo</t>
  </si>
  <si>
    <t xml:space="preserve">GEX/ADJ NOVO HAMBURGO</t>
  </si>
  <si>
    <t xml:space="preserve">Av. Pedro Adams Filho, 5757, Térreo, Centro</t>
  </si>
  <si>
    <t xml:space="preserve">NOVO HAMBURGO/RS</t>
  </si>
  <si>
    <t xml:space="preserve">APS NOVO HAMBURGO</t>
  </si>
  <si>
    <t xml:space="preserve">Av. Pedro Adams Filho, 5757, 14° Andar, Centro</t>
  </si>
  <si>
    <t xml:space="preserve">ALMOXARIFADO ARQUIVO NOVO HAMBURGO</t>
  </si>
  <si>
    <t xml:space="preserve">Rua Bento Gonçalves, 1891, Centro</t>
  </si>
  <si>
    <t xml:space="preserve">APS CAMPO BOM</t>
  </si>
  <si>
    <t xml:space="preserve">Rua Rodolfo Dick, 129, Centro</t>
  </si>
  <si>
    <t xml:space="preserve">CAMPO BOM/RS</t>
  </si>
  <si>
    <t xml:space="preserve">APS DOIS IRMÃOS</t>
  </si>
  <si>
    <t xml:space="preserve">Av. Sapiranga, 665, Centro</t>
  </si>
  <si>
    <t xml:space="preserve">DOIS IRMÃOS/RS</t>
  </si>
  <si>
    <t xml:space="preserve">APS ENCANTADO</t>
  </si>
  <si>
    <t xml:space="preserve">Rua João Luca, 186 / Duque de Caxias, Centro</t>
  </si>
  <si>
    <t xml:space="preserve">ENCANTADO/RS</t>
  </si>
  <si>
    <t xml:space="preserve">APS ESTRELA</t>
  </si>
  <si>
    <t xml:space="preserve">Av. Barão do Rio Branco, 553, Centro</t>
  </si>
  <si>
    <t xml:space="preserve">ESTRELA/RS</t>
  </si>
  <si>
    <t xml:space="preserve">APS IGREJINHA</t>
  </si>
  <si>
    <t xml:space="preserve">Rua Arthur Fetter, S/N, Centro</t>
  </si>
  <si>
    <t xml:space="preserve">IGREJINHA/RS</t>
  </si>
  <si>
    <t xml:space="preserve">APS LAJEADO</t>
  </si>
  <si>
    <t xml:space="preserve">Av. Benjamin Constant, 973, Centro</t>
  </si>
  <si>
    <t xml:space="preserve">LAJEADO/RS</t>
  </si>
  <si>
    <t xml:space="preserve">APS MONTENEGRO</t>
  </si>
  <si>
    <t xml:space="preserve">Rua Olávo Bilac, 1284, Centro</t>
  </si>
  <si>
    <t xml:space="preserve">MONTENEGRO/RS</t>
  </si>
  <si>
    <t xml:space="preserve">APS PORTÃO</t>
  </si>
  <si>
    <t xml:space="preserve">Rua Rondônia, 233</t>
  </si>
  <si>
    <t xml:space="preserve">PORTÃO/RS</t>
  </si>
  <si>
    <t xml:space="preserve">APS SÃO LEOPOLDO</t>
  </si>
  <si>
    <t xml:space="preserve">Rua Conceição, 364, Centro</t>
  </si>
  <si>
    <t xml:space="preserve">SÃO LEOPOLDO/RS</t>
  </si>
  <si>
    <t xml:space="preserve">APS SÃO SEBASTIÃO DO CAÍ</t>
  </si>
  <si>
    <t xml:space="preserve">Rua Benjamin Constant, 182, Centro</t>
  </si>
  <si>
    <t xml:space="preserve">SÃO SEBASTIÃO DO CAÍ/RS</t>
  </si>
  <si>
    <t xml:space="preserve">APS SAPIRANGA</t>
  </si>
  <si>
    <t xml:space="preserve">Av. João Correa, 1622, Centro</t>
  </si>
  <si>
    <t xml:space="preserve">SAPIRANGA/RS</t>
  </si>
  <si>
    <t xml:space="preserve">APS TAQUARA</t>
  </si>
  <si>
    <t xml:space="preserve">Rua Guilherme Lahm, 1508, Centro</t>
  </si>
  <si>
    <t xml:space="preserve">TAQUARA/RS</t>
  </si>
  <si>
    <t xml:space="preserve">APS TAQUARI</t>
  </si>
  <si>
    <t xml:space="preserve">Rua Osvaldo Aranha, 2536, Centro</t>
  </si>
  <si>
    <t xml:space="preserve">TAQUARI/RS</t>
  </si>
  <si>
    <t xml:space="preserve">APS TEUTÔNIA</t>
  </si>
  <si>
    <t xml:space="preserve">Av. Um Norte, 315, Centro</t>
  </si>
  <si>
    <t xml:space="preserve">TEUTÔNIA/RS</t>
  </si>
  <si>
    <t xml:space="preserve">APS TRÊS COROAS</t>
  </si>
  <si>
    <t xml:space="preserve">Rua Felipe Bender, S/N, Centro</t>
  </si>
  <si>
    <t xml:space="preserve">TRÊS COROAS/RS</t>
  </si>
  <si>
    <t xml:space="preserve">NOVA APS NOVO HAMBURGO</t>
  </si>
  <si>
    <t xml:space="preserve">Rua Júlio Aichinger, 694, bairro Pátria Nova </t>
  </si>
  <si>
    <t xml:space="preserve">ITEM 21 – GEX Novo Hamburgo</t>
  </si>
  <si>
    <t xml:space="preserve">TOTAL GRUPO 10</t>
  </si>
  <si>
    <t xml:space="preserve">GRUPO 11</t>
  </si>
  <si>
    <t xml:space="preserve">ITEM 22 – GEX Passo Fundo</t>
  </si>
  <si>
    <t xml:space="preserve">GEX/APS/ADJ PASSO FUNDO</t>
  </si>
  <si>
    <t xml:space="preserve">Rua General Osório, 1244, Centro</t>
  </si>
  <si>
    <t xml:space="preserve">PASSO FUNDO/RS</t>
  </si>
  <si>
    <t xml:space="preserve">APS CARAZINHO</t>
  </si>
  <si>
    <t xml:space="preserve">Av. Pátria, 525, Centro</t>
  </si>
  <si>
    <t xml:space="preserve">CARAZINHO/RS</t>
  </si>
  <si>
    <t xml:space="preserve">APS CASCA</t>
  </si>
  <si>
    <t xml:space="preserve">Rua Gal. Pinheiro Machado, 20, Centro</t>
  </si>
  <si>
    <t xml:space="preserve">CASCA/RS</t>
  </si>
  <si>
    <t xml:space="preserve">APS ERECHIM</t>
  </si>
  <si>
    <t xml:space="preserve">Av. Tiradentes, 401, Centro</t>
  </si>
  <si>
    <t xml:space="preserve">ERECHIM/RS</t>
  </si>
  <si>
    <t xml:space="preserve">APS ESPUMOSO</t>
  </si>
  <si>
    <t xml:space="preserve">Rua Vasco da Gama, 259, Centro</t>
  </si>
  <si>
    <t xml:space="preserve">ESPUMOSO/RS</t>
  </si>
  <si>
    <t xml:space="preserve">APS GETÚLIO VARGAS</t>
  </si>
  <si>
    <t xml:space="preserve">Av. Borges de Medeiros, 785, Centro</t>
  </si>
  <si>
    <t xml:space="preserve">GETÚLIO VARGAS/RS</t>
  </si>
  <si>
    <t xml:space="preserve">APS GUAPORÉ</t>
  </si>
  <si>
    <t xml:space="preserve">Rua Cel. Agilberto Maia, 715, Centro</t>
  </si>
  <si>
    <t xml:space="preserve">GUAPORÉ/RS</t>
  </si>
  <si>
    <t xml:space="preserve">APS LAGOA VERMELHA</t>
  </si>
  <si>
    <t xml:space="preserve">Rua Bento Gonçalves, 304, Centro</t>
  </si>
  <si>
    <t xml:space="preserve">LAGOA VERMELHA/RS</t>
  </si>
  <si>
    <t xml:space="preserve">APS MARAU</t>
  </si>
  <si>
    <t xml:space="preserve">Rua Irineu Ferlin, 16, Centro</t>
  </si>
  <si>
    <t xml:space="preserve">MARAU/RS</t>
  </si>
  <si>
    <t xml:space="preserve">APS SARANDI</t>
  </si>
  <si>
    <t xml:space="preserve">Av. 7 de Setembro, 2111, Centro</t>
  </si>
  <si>
    <t xml:space="preserve">SARANDI/RS</t>
  </si>
  <si>
    <t xml:space="preserve">APS SERAFINA CORREA</t>
  </si>
  <si>
    <t xml:space="preserve">Rua Costa e Silva, 703, Centro</t>
  </si>
  <si>
    <t xml:space="preserve">SERAFINA CORREA/RS</t>
  </si>
  <si>
    <t xml:space="preserve">APS SOLEDADE</t>
  </si>
  <si>
    <t xml:space="preserve">Av. Maurício Cardoso, 1224, Centro</t>
  </si>
  <si>
    <t xml:space="preserve">SOLEDADE/RS</t>
  </si>
  <si>
    <t xml:space="preserve">TOTAL GRUPO 11</t>
  </si>
  <si>
    <t xml:space="preserve">GRUPO 12</t>
  </si>
  <si>
    <t xml:space="preserve">ITEM 23 – GEX Pelotas</t>
  </si>
  <si>
    <t xml:space="preserve">GEX/APS/ADJ PELOTAS</t>
  </si>
  <si>
    <t xml:space="preserve">Rua Almirante Barroso, 1883, Centro</t>
  </si>
  <si>
    <t xml:space="preserve">PELOTAS/RS</t>
  </si>
  <si>
    <t xml:space="preserve">APS BAGÉ</t>
  </si>
  <si>
    <t xml:space="preserve">Rua Gomes Carneiro, 1240, Centro</t>
  </si>
  <si>
    <t xml:space="preserve">BAGÉ/RS</t>
  </si>
  <si>
    <t xml:space="preserve">APS CAMAQUÃ</t>
  </si>
  <si>
    <t xml:space="preserve">Av. Antonio Duro, 1130, Olaria</t>
  </si>
  <si>
    <t xml:space="preserve">CAMAQUÃ/RS</t>
  </si>
  <si>
    <t xml:space="preserve">APS CANGUÇU</t>
  </si>
  <si>
    <t xml:space="preserve">Rua Osvaldo Aranha, 295, Centro</t>
  </si>
  <si>
    <t xml:space="preserve">CANGUÇU/RS</t>
  </si>
  <si>
    <t xml:space="preserve">APS CAPÃO DO LEÃO</t>
  </si>
  <si>
    <t xml:space="preserve">Av. Narciso Silva, 2220, Centro</t>
  </si>
  <si>
    <t xml:space="preserve">CAPÃO DO LEÃO/RS</t>
  </si>
  <si>
    <t xml:space="preserve">APS JAGUARÃO</t>
  </si>
  <si>
    <t xml:space="preserve">Av. 27 de Janeiro, 1556, Centro</t>
  </si>
  <si>
    <t xml:space="preserve">JAGUARÃO/RS</t>
  </si>
  <si>
    <t xml:space="preserve">APS PIRATINI</t>
  </si>
  <si>
    <t xml:space="preserve">Rua Conceição P. de Ávila, S/N, Centro</t>
  </si>
  <si>
    <t xml:space="preserve">PIRATINI/RS</t>
  </si>
  <si>
    <t xml:space="preserve">APS RIO GRANDE</t>
  </si>
  <si>
    <t xml:space="preserve">Rua General Bacelar, 97, Centro</t>
  </si>
  <si>
    <t xml:space="preserve">RIO GRANDE/RS</t>
  </si>
  <si>
    <t xml:space="preserve">APS SANTA VITÓRIA DO PALMAR</t>
  </si>
  <si>
    <t xml:space="preserve">Rua João de Oliveira Rodrigues, 1797, Centro</t>
  </si>
  <si>
    <t xml:space="preserve">SANTA VITÓRIA DO PALMAR/RS</t>
  </si>
  <si>
    <t xml:space="preserve">APS SÃO JOSÉ DO NORTE</t>
  </si>
  <si>
    <t xml:space="preserve">Rua Eng. Fernando Duprat da Silva, 607, Centro</t>
  </si>
  <si>
    <t xml:space="preserve">SÃO JOSÉ DO NORTE/RS</t>
  </si>
  <si>
    <t xml:space="preserve">APS SÃO LOURENÇO DO SUL</t>
  </si>
  <si>
    <t xml:space="preserve">Rua Marechal Floriano, 2174, Centro</t>
  </si>
  <si>
    <t xml:space="preserve">SÃO LOURENÇO DO SUL/RS</t>
  </si>
  <si>
    <t xml:space="preserve">APS TAPES (NOVA)</t>
  </si>
  <si>
    <t xml:space="preserve">Rua Coronel Pacheco, 1090</t>
  </si>
  <si>
    <t xml:space="preserve">TAPES/RS</t>
  </si>
  <si>
    <t xml:space="preserve">ITEM 24 – GEX Pelotas</t>
  </si>
  <si>
    <t xml:space="preserve">ITEM 25 – GEX Pelotas</t>
  </si>
  <si>
    <t xml:space="preserve">TOTAL GRUPO 12</t>
  </si>
  <si>
    <t xml:space="preserve">GRUPO 13</t>
  </si>
  <si>
    <t xml:space="preserve">ITEM 26 – GEX Santa Maria</t>
  </si>
  <si>
    <t xml:space="preserve">GEX/APS/ADJ SANTA MARIA</t>
  </si>
  <si>
    <t xml:space="preserve">Rua Venâncio Aires, 2114, Centro</t>
  </si>
  <si>
    <t xml:space="preserve">SANTA MARIA/RS</t>
  </si>
  <si>
    <t xml:space="preserve">CEDOCPREV SANTA MARIA</t>
  </si>
  <si>
    <t xml:space="preserve">Rua André Marques</t>
  </si>
  <si>
    <t xml:space="preserve">APS CAÇAPAVA DO SUL</t>
  </si>
  <si>
    <t xml:space="preserve">Rua Barão de Caçapava, 633, Centro</t>
  </si>
  <si>
    <t xml:space="preserve">CAÇAPAVA DO SUL/RS</t>
  </si>
  <si>
    <t xml:space="preserve">APS CACEQUI</t>
  </si>
  <si>
    <t xml:space="preserve">Rua Sete de Setembro, 276, Centro</t>
  </si>
  <si>
    <t xml:space="preserve">CACEQUI/RS</t>
  </si>
  <si>
    <t xml:space="preserve">APS CACHOEIRA DO SUL</t>
  </si>
  <si>
    <t xml:space="preserve">Rua General Portinho, 1785, Augusta</t>
  </si>
  <si>
    <t xml:space="preserve">CACHOEIRA DO SUL/RS</t>
  </si>
  <si>
    <t xml:space="preserve">APS CANDELÁRIA</t>
  </si>
  <si>
    <t xml:space="preserve">Rua 25 de Agosto, 90, Centro</t>
  </si>
  <si>
    <t xml:space="preserve">CANDELÁRIA/RS</t>
  </si>
  <si>
    <t xml:space="preserve">APS ENCRUZILHADA DO SUL</t>
  </si>
  <si>
    <t xml:space="preserve">Rua General Osório, 335, Centro</t>
  </si>
  <si>
    <t xml:space="preserve">ENCRUZILHADA DO SUL/RS</t>
  </si>
  <si>
    <t xml:space="preserve">APS JÚLIO DE CASTILHOS</t>
  </si>
  <si>
    <t xml:space="preserve">Av. Beto Salles, 55, Centro</t>
  </si>
  <si>
    <t xml:space="preserve">JÚLIO DE CASTILHOS/RS</t>
  </si>
  <si>
    <t xml:space="preserve">APS RIO PARDO</t>
  </si>
  <si>
    <t xml:space="preserve">Rua Adolfo Pritsch, 504, Centro</t>
  </si>
  <si>
    <t xml:space="preserve">RIO PARDO/RS</t>
  </si>
  <si>
    <t xml:space="preserve">APS SANTA CRUZ DO SUL</t>
  </si>
  <si>
    <t xml:space="preserve">Rua Ramiro Barcelos, 1430, Centro</t>
  </si>
  <si>
    <t xml:space="preserve">SANTA CRUZ DO SUL/RS</t>
  </si>
  <si>
    <t xml:space="preserve">APS SANTIAGO</t>
  </si>
  <si>
    <t xml:space="preserve">Rua Francisco Camargo, 128, Centro</t>
  </si>
  <si>
    <t xml:space="preserve">SANTIAGO/RS</t>
  </si>
  <si>
    <t xml:space="preserve">APS SOBRADINHO</t>
  </si>
  <si>
    <t xml:space="preserve">Rua Pedro Alvares Cabral, S/N, Centro</t>
  </si>
  <si>
    <t xml:space="preserve">SOBRADINHO/RS</t>
  </si>
  <si>
    <t xml:space="preserve">APS TUPANCIRETÃ</t>
  </si>
  <si>
    <t xml:space="preserve">Rua Capitão Amorin, S/N, Centro</t>
  </si>
  <si>
    <t xml:space="preserve">TUPANCIRETÃ/RS</t>
  </si>
  <si>
    <t xml:space="preserve">APS VENÂNCIO AIRES</t>
  </si>
  <si>
    <t xml:space="preserve">Rua Jacob Becker, 1733, Centro</t>
  </si>
  <si>
    <t xml:space="preserve">VENÂNCIO AIRES/RS</t>
  </si>
  <si>
    <t xml:space="preserve">ITEM 27 – GEX Santa Maria</t>
  </si>
  <si>
    <t xml:space="preserve">5 unidades</t>
  </si>
  <si>
    <t xml:space="preserve">TOTAL GRUPO 13</t>
  </si>
  <si>
    <t xml:space="preserve">GRUPO 14</t>
  </si>
  <si>
    <t xml:space="preserve">ITEM 28 – GEX Uruguaiana</t>
  </si>
  <si>
    <t xml:space="preserve">GEX/APS URUGUAIANA</t>
  </si>
  <si>
    <t xml:space="preserve">Rua Tiradentes, 2781, Centro</t>
  </si>
  <si>
    <t xml:space="preserve">GEX/URUGUAIANA</t>
  </si>
  <si>
    <t xml:space="preserve">APS ALEGRETE</t>
  </si>
  <si>
    <t xml:space="preserve">Rua Bento Gonçalves, 592, Cidade Alta, Centro</t>
  </si>
  <si>
    <t xml:space="preserve">ALEGRETE/RS</t>
  </si>
  <si>
    <t xml:space="preserve">APS DOM PEDRITO</t>
  </si>
  <si>
    <t xml:space="preserve">Rua Moreira César, 1046, Centro</t>
  </si>
  <si>
    <t xml:space="preserve">DOM PEDRITO/RS</t>
  </si>
  <si>
    <t xml:space="preserve">APS ITAQUI</t>
  </si>
  <si>
    <t xml:space="preserve">Rua Borges do Canto, 984, Centro</t>
  </si>
  <si>
    <t xml:space="preserve">ITAQUI/RS</t>
  </si>
  <si>
    <t xml:space="preserve">APS QUARAÍ</t>
  </si>
  <si>
    <t xml:space="preserve">Rua Sião, 70</t>
  </si>
  <si>
    <t xml:space="preserve">QUARAÍ/RS</t>
  </si>
  <si>
    <t xml:space="preserve">APS ROSÁRIO DO SUL</t>
  </si>
  <si>
    <t xml:space="preserve">Rua Amaro Souto, 1963, Centro</t>
  </si>
  <si>
    <t xml:space="preserve">ROSÁRIO DO SUL/RS</t>
  </si>
  <si>
    <t xml:space="preserve">APS SANTANA DO LIVRAMENTO</t>
  </si>
  <si>
    <t xml:space="preserve">Rua Silveira Martins, 464, Centro</t>
  </si>
  <si>
    <t xml:space="preserve">SANTANA DO LIVRAMENTO/RS</t>
  </si>
  <si>
    <t xml:space="preserve">APS SÃO BORJA</t>
  </si>
  <si>
    <t xml:space="preserve">Rua General Osório, 1842, Centro</t>
  </si>
  <si>
    <t xml:space="preserve">SÃO BORJA/RS</t>
  </si>
  <si>
    <t xml:space="preserve">APS SÃO GABRIEL</t>
  </si>
  <si>
    <t xml:space="preserve">Praça Camilo Mércio, 77, Centro</t>
  </si>
  <si>
    <t xml:space="preserve">SÃO GABRIEL/RS</t>
  </si>
  <si>
    <t xml:space="preserve">9 unidades</t>
  </si>
  <si>
    <t xml:space="preserve">ITEM 29 – GEX Uruguaiana</t>
  </si>
  <si>
    <t xml:space="preserve">TOTAL GRUPO 14</t>
  </si>
  <si>
    <t xml:space="preserve">GRUPO 15</t>
  </si>
  <si>
    <t xml:space="preserve">ITEM 30 – GEX Florianópolis</t>
  </si>
  <si>
    <t xml:space="preserve">GEX FLORIANÓPOLIS-CENTRO/AI</t>
  </si>
  <si>
    <t xml:space="preserve">Rua Felipe Schmidt, 331, Centro</t>
  </si>
  <si>
    <t xml:space="preserve">FLORIANÓPOLIS/SC</t>
  </si>
  <si>
    <t xml:space="preserve">GARAGEM MAURO RAMOS</t>
  </si>
  <si>
    <t xml:space="preserve">Av. Mauro Ramos, 1880, Centro</t>
  </si>
  <si>
    <t xml:space="preserve">SALAS EMEDAUX - JUNTA DE RECURSOS</t>
  </si>
  <si>
    <t xml:space="preserve">Rua Santos Dumont, 64, Centro</t>
  </si>
  <si>
    <t xml:space="preserve">SEDE DA SUPERINTENDÊNCIA</t>
  </si>
  <si>
    <t xml:space="preserve">Praça Pereira Oliveira, 13, Centro</t>
  </si>
  <si>
    <t xml:space="preserve">APS BI EM FLORIANÓPOLIS</t>
  </si>
  <si>
    <t xml:space="preserve">Rua Álvaro de Carvalho, 220, bairro Centro </t>
  </si>
  <si>
    <t xml:space="preserve">APS ALFREDO WAGNER</t>
  </si>
  <si>
    <t xml:space="preserve">Rua Major Pedro Borges, 103, Centro</t>
  </si>
  <si>
    <t xml:space="preserve">ALFREDO WAGNER/SC</t>
  </si>
  <si>
    <t xml:space="preserve">APS BIGUAÇÚ</t>
  </si>
  <si>
    <t xml:space="preserve">Rua Getúlio Vargas, 70, Centro</t>
  </si>
  <si>
    <t xml:space="preserve">BIGUAÇÚ/SC</t>
  </si>
  <si>
    <t xml:space="preserve">APS CURITIBANOS</t>
  </si>
  <si>
    <t xml:space="preserve">Rua Maximino de Moraes, 357, Centro</t>
  </si>
  <si>
    <t xml:space="preserve">CURITIBANOS/SC</t>
  </si>
  <si>
    <t xml:space="preserve">APS FLORIANÓPOLIS - CENTRO</t>
  </si>
  <si>
    <t xml:space="preserve">APS FLORIANÓPOLIS-CONTINENTE/ADJ</t>
  </si>
  <si>
    <t xml:space="preserve">Av. Ivo Silveira, 1960, Capoeiras</t>
  </si>
  <si>
    <t xml:space="preserve">APS IMBITUBA</t>
  </si>
  <si>
    <t xml:space="preserve">Av. Santa Catarina, 952, Centro</t>
  </si>
  <si>
    <t xml:space="preserve">IMBITUBA/SC</t>
  </si>
  <si>
    <t xml:space="preserve">APS ITAPEMA</t>
  </si>
  <si>
    <t xml:space="preserve">Rua Cento e Vinte e Um, 92, Centro</t>
  </si>
  <si>
    <t xml:space="preserve">ITAPEMA/SC</t>
  </si>
  <si>
    <t xml:space="preserve">APS LAGES</t>
  </si>
  <si>
    <t xml:space="preserve">Rua Governador Jorge Lacerda, 126, Centro</t>
  </si>
  <si>
    <t xml:space="preserve">LAGES/SC</t>
  </si>
  <si>
    <t xml:space="preserve">APS PALHOÇA</t>
  </si>
  <si>
    <t xml:space="preserve">Av. Barão do Rio Branco, 277, Centro</t>
  </si>
  <si>
    <t xml:space="preserve">PALHOÇA/SC</t>
  </si>
  <si>
    <t xml:space="preserve">CEDOC PALHOÇA</t>
  </si>
  <si>
    <t xml:space="preserve">Av. Nelson Martins, 405, Centro</t>
  </si>
  <si>
    <t xml:space="preserve">APS SÃO JOAQUIM</t>
  </si>
  <si>
    <t xml:space="preserve">Rua Domingos Martorano, 350, Centro</t>
  </si>
  <si>
    <t xml:space="preserve">SÃO JOAQUIM/SC</t>
  </si>
  <si>
    <t xml:space="preserve">APS SÃO JOSÉ</t>
  </si>
  <si>
    <t xml:space="preserve">Rua Ademar da Silva, 1279 Kobrasol</t>
  </si>
  <si>
    <t xml:space="preserve">SÃO JOSÉ/SC</t>
  </si>
  <si>
    <t xml:space="preserve">APS TIJUCAS</t>
  </si>
  <si>
    <t xml:space="preserve">Rua Atílio Campos Filho, S/N, Centro</t>
  </si>
  <si>
    <t xml:space="preserve">TIJUCAS/SC</t>
  </si>
  <si>
    <t xml:space="preserve">18 unidades</t>
  </si>
  <si>
    <t xml:space="preserve">TOTAL GRUPO 15</t>
  </si>
  <si>
    <t xml:space="preserve">GRUPO 16</t>
  </si>
  <si>
    <t xml:space="preserve">ITEM 31 – GEX Blumenau</t>
  </si>
  <si>
    <t xml:space="preserve">GEX/APS BLUMENAU</t>
  </si>
  <si>
    <t xml:space="preserve">Rua Presidente John. Kennedy, 25, Centro</t>
  </si>
  <si>
    <t xml:space="preserve">BLUMENAU/SC</t>
  </si>
  <si>
    <t xml:space="preserve">CEDOCPREV BLUMENAU</t>
  </si>
  <si>
    <t xml:space="preserve">Rua João Pessoa, 200, Velha</t>
  </si>
  <si>
    <t xml:space="preserve">APS BALNEÁRIO DE CAMBORIÚ</t>
  </si>
  <si>
    <t xml:space="preserve">Av. do Estado Dalmo Vieira, 3660</t>
  </si>
  <si>
    <t xml:space="preserve">BALNEÁRIO DE CAMBORIÚ/SC</t>
  </si>
  <si>
    <t xml:space="preserve">APS BRUSQUE</t>
  </si>
  <si>
    <t xml:space="preserve">Rua Barão do Rio Branco, 206, bairro Centro </t>
  </si>
  <si>
    <t xml:space="preserve">BRUSQUE/SC</t>
  </si>
  <si>
    <t xml:space="preserve">APS IBIRAMA</t>
  </si>
  <si>
    <t xml:space="preserve">Rua XV de Novembro, 459, Centro</t>
  </si>
  <si>
    <t xml:space="preserve">IBIRAMA/SC</t>
  </si>
  <si>
    <t xml:space="preserve">APS INDAIAL</t>
  </si>
  <si>
    <t xml:space="preserve">Rua Marechal Floriano Peixoto, 444, Centro</t>
  </si>
  <si>
    <t xml:space="preserve">INDAIAL/SC</t>
  </si>
  <si>
    <t xml:space="preserve">APS ITAJAÍ</t>
  </si>
  <si>
    <t xml:space="preserve">R. Doutor José Bonifácio Malburg, 195, Centro</t>
  </si>
  <si>
    <t xml:space="preserve">ITAJAÍ/SC</t>
  </si>
  <si>
    <t xml:space="preserve">APS PENHA</t>
  </si>
  <si>
    <t xml:space="preserve">Rua João Veríssimo da Silva – SN, Centro</t>
  </si>
  <si>
    <t xml:space="preserve">PENHA/SC</t>
  </si>
  <si>
    <t xml:space="preserve">APS POMERODE</t>
  </si>
  <si>
    <t xml:space="preserve">Rua Arthur Reinert, 11, Centro</t>
  </si>
  <si>
    <t xml:space="preserve">POMERODE/SC</t>
  </si>
  <si>
    <t xml:space="preserve">APS RIO DO SUL</t>
  </si>
  <si>
    <t xml:space="preserve">Av. 7 de Setembro, 352, Jardim América</t>
  </si>
  <si>
    <t xml:space="preserve">RIO DO SUL/SC</t>
  </si>
  <si>
    <t xml:space="preserve">APS TIMBÓ</t>
  </si>
  <si>
    <t xml:space="preserve">Rua Benjamin Constant, 29, Centro</t>
  </si>
  <si>
    <t xml:space="preserve">TIMBÓ/SC</t>
  </si>
  <si>
    <t xml:space="preserve">11 unidades</t>
  </si>
  <si>
    <t xml:space="preserve">TOTAL GRUPO 16</t>
  </si>
  <si>
    <t xml:space="preserve">GRUPO 17</t>
  </si>
  <si>
    <t xml:space="preserve">ITEM 32 – GEX Chapecó</t>
  </si>
  <si>
    <t xml:space="preserve">GEX CHAPECÓ</t>
  </si>
  <si>
    <t xml:space="preserve">Rua Índio Condá, 600, Santa Maria</t>
  </si>
  <si>
    <t xml:space="preserve">CHAPECÓ/SC</t>
  </si>
  <si>
    <t xml:space="preserve">APS CAÇADOR</t>
  </si>
  <si>
    <t xml:space="preserve">Rua Campos Novos, 211, Centro</t>
  </si>
  <si>
    <t xml:space="preserve">CAÇADOR/SC</t>
  </si>
  <si>
    <t xml:space="preserve">APS CAMPOS NOVOS</t>
  </si>
  <si>
    <t xml:space="preserve">Rua São João Batista, 613, Centro</t>
  </si>
  <si>
    <t xml:space="preserve">CAMPOS NOVOS/SC</t>
  </si>
  <si>
    <t xml:space="preserve">APS CAPINZAL</t>
  </si>
  <si>
    <t xml:space="preserve">Rua Ernesto Hachmann, 435, Centro</t>
  </si>
  <si>
    <t xml:space="preserve">CAPINZAL/SC</t>
  </si>
  <si>
    <t xml:space="preserve">APS/ADJ CHAPECÓ</t>
  </si>
  <si>
    <t xml:space="preserve">Rua Rui Barbosa, 42D, Centro</t>
  </si>
  <si>
    <t xml:space="preserve">APS CONCÓRDIA</t>
  </si>
  <si>
    <t xml:space="preserve">Rua Independência, 221, Centro</t>
  </si>
  <si>
    <t xml:space="preserve">CONCÓRDIA/SC</t>
  </si>
  <si>
    <t xml:space="preserve">APS DIONÍSIO CERQUEIRA</t>
  </si>
  <si>
    <t xml:space="preserve">Av. Adelino Mangini, 313</t>
  </si>
  <si>
    <t xml:space="preserve">DIONÍSIO CERQUEIRA/SC</t>
  </si>
  <si>
    <t xml:space="preserve">APS FRAIBURGO</t>
  </si>
  <si>
    <t xml:space="preserve">Av. Olavo Bilac, S/N, São José</t>
  </si>
  <si>
    <t xml:space="preserve">FRAIBURGO/SC</t>
  </si>
  <si>
    <t xml:space="preserve">APS JOAÇABA</t>
  </si>
  <si>
    <t xml:space="preserve">Rua Felipe Schmidt, 12, Centro</t>
  </si>
  <si>
    <t xml:space="preserve">JOAÇABA/SC</t>
  </si>
  <si>
    <t xml:space="preserve">APS MARAVILHA</t>
  </si>
  <si>
    <t xml:space="preserve">Av. Euclides da Cunha, 11, Centro</t>
  </si>
  <si>
    <t xml:space="preserve">MARAVILHA/SC</t>
  </si>
  <si>
    <t xml:space="preserve">APS PINHALZINHO</t>
  </si>
  <si>
    <t xml:space="preserve">Rua Travessa Chapecó, 100</t>
  </si>
  <si>
    <t xml:space="preserve">PINHALZINHO/SC</t>
  </si>
  <si>
    <t xml:space="preserve">APS PORTO UNIÃO</t>
  </si>
  <si>
    <t xml:space="preserve">Rua Quintino Bocaiúva, 423, Centro</t>
  </si>
  <si>
    <t xml:space="preserve">PORTO UNIÃO/SC</t>
  </si>
  <si>
    <t xml:space="preserve">APS SÃO LOURENÇO DO OESTE</t>
  </si>
  <si>
    <t xml:space="preserve">Rua Gilio Rezzieri, 650, Centro</t>
  </si>
  <si>
    <t xml:space="preserve">SÃO LOURENÇO DO OESTE/SC</t>
  </si>
  <si>
    <t xml:space="preserve">APS SÃO MIGUEL D OESTE</t>
  </si>
  <si>
    <t xml:space="preserve">Rua XV de Novembro, 1460, Centro</t>
  </si>
  <si>
    <t xml:space="preserve">SÃO MIGUEL D OESTE/SC</t>
  </si>
  <si>
    <t xml:space="preserve">APS VIDEIRA</t>
  </si>
  <si>
    <t xml:space="preserve">Rua Saúl Brandalise, 201, Centro</t>
  </si>
  <si>
    <t xml:space="preserve">VIDEIRA/SC</t>
  </si>
  <si>
    <t xml:space="preserve">APS XANXERÊ</t>
  </si>
  <si>
    <t xml:space="preserve">Rua Marechal Bormann, 360, Centro</t>
  </si>
  <si>
    <t xml:space="preserve">XANXERÊ/SC</t>
  </si>
  <si>
    <t xml:space="preserve">APS XAXIM</t>
  </si>
  <si>
    <t xml:space="preserve">Rua Júlio Lunardi, 1725</t>
  </si>
  <si>
    <t xml:space="preserve">XAXIM/SC</t>
  </si>
  <si>
    <t xml:space="preserve">ITEM 33 – GEX Chapecó</t>
  </si>
  <si>
    <t xml:space="preserve">ITEM 34 – GEX Chapecó</t>
  </si>
  <si>
    <t xml:space="preserve">TOTAL GRUPO 17</t>
  </si>
  <si>
    <t xml:space="preserve">GRUPO 18</t>
  </si>
  <si>
    <t xml:space="preserve">ITEM 35 – GEX Criciúma</t>
  </si>
  <si>
    <t xml:space="preserve">GEX/APS/ADJ CRICIÚMA</t>
  </si>
  <si>
    <t xml:space="preserve">Rua São José, 170, Centro</t>
  </si>
  <si>
    <t xml:space="preserve">CRICIÚMA/SC</t>
  </si>
  <si>
    <t xml:space="preserve">CEDOCPREV CRICIÚMA</t>
  </si>
  <si>
    <t xml:space="preserve">Rua Leonardo Bialek, 995, Centro</t>
  </si>
  <si>
    <t xml:space="preserve">APS ARARANGUÁ</t>
  </si>
  <si>
    <t xml:space="preserve">Rua Caetano Lummertz, 722, Centro</t>
  </si>
  <si>
    <t xml:space="preserve">ARARANGUÁ/SC</t>
  </si>
  <si>
    <t xml:space="preserve">APS BRAÇO DO NORTE</t>
  </si>
  <si>
    <t xml:space="preserve">Av. Felipe Schimidt, 1001, Centro</t>
  </si>
  <si>
    <t xml:space="preserve">BRAÇO DO NORTE/SC</t>
  </si>
  <si>
    <t xml:space="preserve">APS CAPIVARI DE BAIXO</t>
  </si>
  <si>
    <t xml:space="preserve">Av. Ernani Cotrin, 225, Centro</t>
  </si>
  <si>
    <t xml:space="preserve">CAPIVARI DE BAIXO/SC</t>
  </si>
  <si>
    <t xml:space="preserve">APS FORQUILHINHA</t>
  </si>
  <si>
    <t xml:space="preserve">Av. Professor Eurico Back, S/N, Centro</t>
  </si>
  <si>
    <t xml:space="preserve">FORQUILHINHA/SC</t>
  </si>
  <si>
    <t xml:space="preserve">APS IÇARA</t>
  </si>
  <si>
    <t xml:space="preserve">Travessa Padre Boleslau, 400, Centro</t>
  </si>
  <si>
    <t xml:space="preserve">IÇARA/SC</t>
  </si>
  <si>
    <t xml:space="preserve">APS LAGUNA</t>
  </si>
  <si>
    <t xml:space="preserve">Rua Raulino Horn, 140, Centro</t>
  </si>
  <si>
    <t xml:space="preserve">LAGUNA/SC</t>
  </si>
  <si>
    <t xml:space="preserve">APS LAURO MÜLLER</t>
  </si>
  <si>
    <t xml:space="preserve">Rua Henrique Lage, S/N, Centro</t>
  </si>
  <si>
    <t xml:space="preserve">LAURO MÜLLER/SC</t>
  </si>
  <si>
    <t xml:space="preserve">APS ORLEANS</t>
  </si>
  <si>
    <t xml:space="preserve">Rua Alexandre Sandrini, 64, Centro</t>
  </si>
  <si>
    <t xml:space="preserve">ORLEANS/SC</t>
  </si>
  <si>
    <t xml:space="preserve">APS SOMBRIO</t>
  </si>
  <si>
    <t xml:space="preserve">Rua Generino Teixeira da Rosa, 283, Raizera</t>
  </si>
  <si>
    <t xml:space="preserve">SOMBRIO/SC</t>
  </si>
  <si>
    <t xml:space="preserve">APS TUBARÃO</t>
  </si>
  <si>
    <t xml:space="preserve">Rua São Manoel, 40, Centro</t>
  </si>
  <si>
    <t xml:space="preserve">TUBARÃO/SC</t>
  </si>
  <si>
    <t xml:space="preserve">APS URUSSANGA</t>
  </si>
  <si>
    <t xml:space="preserve">Rua Barão do Rio Branco, 88, Centro</t>
  </si>
  <si>
    <t xml:space="preserve">URUSSANGA/SC</t>
  </si>
  <si>
    <t xml:space="preserve">13 unidades</t>
  </si>
  <si>
    <t xml:space="preserve">ITEM 36 – GEX Criciúma</t>
  </si>
  <si>
    <t xml:space="preserve">TOTAL GRUPO 18</t>
  </si>
  <si>
    <t xml:space="preserve">GRUPO 19</t>
  </si>
  <si>
    <t xml:space="preserve">ITEM 37 – GEX Joinville</t>
  </si>
  <si>
    <t xml:space="preserve">GEX/ADJ/APS JOINVILLE</t>
  </si>
  <si>
    <t xml:space="preserve">Rua Nove de Março, 241, Centro</t>
  </si>
  <si>
    <t xml:space="preserve">JOINVILLE/SC</t>
  </si>
  <si>
    <t xml:space="preserve">DEPOSITO JOINVILLE - GUANABARA</t>
  </si>
  <si>
    <t xml:space="preserve">Rua Graciosa, 380</t>
  </si>
  <si>
    <t xml:space="preserve">APS CANOINHAS</t>
  </si>
  <si>
    <t xml:space="preserve">Rua Vidal Ramos, 780, Centro</t>
  </si>
  <si>
    <t xml:space="preserve">CANOINHAS/SC</t>
  </si>
  <si>
    <t xml:space="preserve">APS GUARAMIRIM</t>
  </si>
  <si>
    <t xml:space="preserve">Rua Nelson Luiz Rosa de Bem, 90, Centro</t>
  </si>
  <si>
    <t xml:space="preserve">GUARAMIRIM/SC</t>
  </si>
  <si>
    <t xml:space="preserve">APS JARAGUÁ DO SUL</t>
  </si>
  <si>
    <t xml:space="preserve">Av. Getúlio Vargas, 500, Centro</t>
  </si>
  <si>
    <t xml:space="preserve">JARAGUÁ DO SUL/SC</t>
  </si>
  <si>
    <t xml:space="preserve">DEPÓSITO SÃO FRANCISCO DO SUL</t>
  </si>
  <si>
    <t xml:space="preserve">Praça da Bandeira, 20, Centro Histórico</t>
  </si>
  <si>
    <t xml:space="preserve">SÃO FRANCISCO DO SUL/SC</t>
  </si>
  <si>
    <t xml:space="preserve">APS MAFRA</t>
  </si>
  <si>
    <t xml:space="preserve">Rua Doutor Mathias Pienchnick, 37, Centro</t>
  </si>
  <si>
    <t xml:space="preserve">MAFRA/SC</t>
  </si>
  <si>
    <t xml:space="preserve">APS RIO NEGRO</t>
  </si>
  <si>
    <t xml:space="preserve">Rua Brasílio Celestino de Oliveira, 30</t>
  </si>
  <si>
    <t xml:space="preserve">RIO NEGRO/PR</t>
  </si>
  <si>
    <t xml:space="preserve">APS SÃO BENTO DO SUL</t>
  </si>
  <si>
    <t xml:space="preserve">Rua Capitão Ernesto Nunes, 89, Centro</t>
  </si>
  <si>
    <t xml:space="preserve">SÃO BENTO DO SUL/SC</t>
  </si>
  <si>
    <t xml:space="preserve">ITEM 38 – GEX Joinville</t>
  </si>
  <si>
    <t xml:space="preserve">TOTAL GRUPO 19</t>
  </si>
  <si>
    <t xml:space="preserve">302 unidades</t>
  </si>
  <si>
    <t xml:space="preserve">GRUPOS, ITENS, ÁREA E VALOR LIMITE</t>
  </si>
  <si>
    <t xml:space="preserve">Especificação</t>
  </si>
  <si>
    <t xml:space="preserve">CATSER</t>
  </si>
  <si>
    <t xml:space="preserve">Un. de medida</t>
  </si>
  <si>
    <t xml:space="preserve">Área total m² (edifícios, pátios e áreas verdes)</t>
  </si>
  <si>
    <t xml:space="preserve">Previsão de 2 Aplicações/ Ano</t>
  </si>
  <si>
    <t xml:space="preserve">serviço de desinsetização, desratização e descupinização</t>
  </si>
  <si>
    <t xml:space="preserve">3417</t>
  </si>
  <si>
    <t xml:space="preserve">m²</t>
  </si>
  <si>
    <t xml:space="preserve">serviço de desalojamento de pombos e morcegos</t>
  </si>
  <si>
    <t xml:space="preserve">serviço de combate a escorpiões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</si>
</sst>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#,##0"/>
    <numFmt numFmtId="167" formatCode="@"/>
    <numFmt numFmtId="168" formatCode="[$R$-416]\ #,##0.00;[RED]\-[$R$-416]\ #,##0.00"/>
    <numFmt numFmtId="169" formatCode="[$R$-416]\ #,##0.00;[RED][$R$-416]\ #,##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8000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1"/>
      <color rgb="FF242424"/>
      <name val="Aptos Narrow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5983B0"/>
        <bgColor rgb="FF808080"/>
      </patternFill>
    </fill>
    <fill>
      <patternFill patternType="solid">
        <fgColor rgb="FF00B0F0"/>
        <bgColor rgb="FF33CCCC"/>
      </patternFill>
    </fill>
    <fill>
      <patternFill patternType="solid">
        <fgColor rgb="FF729FCF"/>
        <bgColor rgb="FF5983B0"/>
      </patternFill>
    </fill>
    <fill>
      <patternFill patternType="solid">
        <fgColor rgb="FFB4C7DC"/>
        <bgColor rgb="FFADB9CA"/>
      </patternFill>
    </fill>
    <fill>
      <patternFill patternType="solid">
        <fgColor rgb="FFADB9CA"/>
        <bgColor rgb="FFB4C7DC"/>
      </patternFill>
    </fill>
    <fill>
      <patternFill patternType="solid">
        <fgColor rgb="FFFFFFFF"/>
        <bgColor rgb="FFFFFFCC"/>
      </patternFill>
    </fill>
    <fill>
      <patternFill patternType="solid">
        <fgColor rgb="FFFFE699"/>
        <bgColor rgb="FFFFCC99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6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6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6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6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5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5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5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5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5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8" fillId="5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8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5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5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5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5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5" borderId="3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5" borderId="3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8" fillId="5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7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7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8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8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5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5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5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5" borderId="6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8" fillId="5" borderId="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8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8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8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9" fontId="8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9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9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9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9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9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8" fillId="9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0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6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7" fillId="8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8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8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6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6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8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8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8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6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8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TableStyleLight1" xfId="20"/>
    <cellStyle name="Excel Built-in Normal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DB9CA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B4C7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4242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9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72265625" defaultRowHeight="15" zeroHeight="false" outlineLevelRow="0" outlineLevelCol="0"/>
  <cols>
    <col collapsed="false" customWidth="true" hidden="false" outlineLevel="0" max="1" min="1" style="1" width="29.57"/>
    <col collapsed="false" customWidth="true" hidden="false" outlineLevel="0" max="2" min="2" style="2" width="38.86"/>
    <col collapsed="false" customWidth="true" hidden="false" outlineLevel="0" max="3" min="3" style="2" width="22.14"/>
    <col collapsed="false" customWidth="true" hidden="false" outlineLevel="0" max="4" min="4" style="3" width="14.01"/>
    <col collapsed="false" customWidth="true" hidden="false" outlineLevel="0" max="5" min="5" style="3" width="16.42"/>
    <col collapsed="false" customWidth="true" hidden="false" outlineLevel="0" max="6" min="6" style="4" width="12.29"/>
    <col collapsed="false" customWidth="true" hidden="false" outlineLevel="0" max="8" min="7" style="4" width="13.43"/>
    <col collapsed="false" customWidth="true" hidden="false" outlineLevel="0" max="9" min="9" style="2" width="17.14"/>
    <col collapsed="false" customWidth="false" hidden="false" outlineLevel="0" max="10" min="10" style="2" width="9.71"/>
    <col collapsed="false" customWidth="true" hidden="false" outlineLevel="0" max="11" min="11" style="2" width="19.29"/>
    <col collapsed="false" customWidth="false" hidden="false" outlineLevel="0" max="55" min="12" style="2" width="9.71"/>
    <col collapsed="false" customWidth="false" hidden="false" outlineLevel="0" max="249" min="56" style="5" width="9.71"/>
    <col collapsed="false" customWidth="true" hidden="false" outlineLevel="0" max="250" min="250" style="5" width="15.29"/>
    <col collapsed="false" customWidth="true" hidden="false" outlineLevel="0" max="251" min="251" style="5" width="36.99"/>
    <col collapsed="false" customWidth="true" hidden="false" outlineLevel="0" max="252" min="252" style="5" width="39.28"/>
    <col collapsed="false" customWidth="true" hidden="false" outlineLevel="0" max="255" min="253" style="5" width="22.57"/>
    <col collapsed="false" customWidth="false" hidden="false" outlineLevel="0" max="505" min="256" style="5" width="9.71"/>
    <col collapsed="false" customWidth="true" hidden="false" outlineLevel="0" max="506" min="506" style="5" width="15.29"/>
    <col collapsed="false" customWidth="true" hidden="false" outlineLevel="0" max="507" min="507" style="5" width="36.99"/>
    <col collapsed="false" customWidth="true" hidden="false" outlineLevel="0" max="508" min="508" style="5" width="39.28"/>
    <col collapsed="false" customWidth="true" hidden="false" outlineLevel="0" max="511" min="509" style="5" width="22.57"/>
    <col collapsed="false" customWidth="false" hidden="false" outlineLevel="0" max="761" min="512" style="5" width="9.71"/>
    <col collapsed="false" customWidth="true" hidden="false" outlineLevel="0" max="762" min="762" style="5" width="15.29"/>
    <col collapsed="false" customWidth="true" hidden="false" outlineLevel="0" max="763" min="763" style="5" width="36.99"/>
    <col collapsed="false" customWidth="true" hidden="false" outlineLevel="0" max="764" min="764" style="5" width="39.28"/>
    <col collapsed="false" customWidth="true" hidden="false" outlineLevel="0" max="767" min="765" style="5" width="22.57"/>
    <col collapsed="false" customWidth="false" hidden="false" outlineLevel="0" max="1015" min="768" style="5" width="9.71"/>
    <col collapsed="false" customWidth="true" hidden="false" outlineLevel="0" max="1024" min="1016" style="0" width="11.57"/>
  </cols>
  <sheetData>
    <row r="1" customFormat="false" ht="24.75" hidden="false" customHeight="true" outlineLevel="0" collapsed="false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7" customFormat="true" ht="15" hidden="false" customHeight="false" outlineLevel="0" collapsed="false">
      <c r="F2" s="8"/>
      <c r="G2" s="8"/>
      <c r="H2" s="8"/>
    </row>
    <row r="3" s="7" customFormat="true" ht="15" hidden="false" customHeight="false" outlineLevel="0" collapsed="false">
      <c r="A3" s="9" t="s">
        <v>1</v>
      </c>
      <c r="B3" s="9"/>
      <c r="C3" s="9"/>
      <c r="D3" s="9"/>
      <c r="E3" s="9"/>
      <c r="F3" s="9"/>
      <c r="G3" s="9"/>
      <c r="H3" s="9"/>
      <c r="I3" s="9"/>
    </row>
    <row r="4" s="11" customFormat="true" ht="15" hidden="false" customHeight="false" outlineLevel="0" collapsed="false">
      <c r="A4" s="10" t="s">
        <v>2</v>
      </c>
      <c r="B4" s="10"/>
      <c r="C4" s="10"/>
      <c r="D4" s="10"/>
      <c r="E4" s="10"/>
      <c r="F4" s="10"/>
      <c r="G4" s="10"/>
      <c r="H4" s="10"/>
      <c r="I4" s="10"/>
    </row>
    <row r="5" s="11" customFormat="true" ht="72.75" hidden="false" customHeight="true" outlineLevel="0" collapsed="false">
      <c r="A5" s="12" t="s">
        <v>3</v>
      </c>
      <c r="B5" s="13" t="s">
        <v>4</v>
      </c>
      <c r="C5" s="13" t="s">
        <v>5</v>
      </c>
      <c r="D5" s="14" t="s">
        <v>6</v>
      </c>
      <c r="E5" s="14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customFormat="false" ht="29.25" hidden="false" customHeight="true" outlineLevel="0" collapsed="false">
      <c r="A6" s="16" t="s">
        <v>12</v>
      </c>
      <c r="B6" s="17" t="s">
        <v>13</v>
      </c>
      <c r="C6" s="18" t="s">
        <v>14</v>
      </c>
      <c r="D6" s="19" t="n">
        <v>11765.3</v>
      </c>
      <c r="E6" s="19" t="n">
        <v>533.47</v>
      </c>
      <c r="F6" s="20" t="n">
        <f aca="false">D6+E6</f>
        <v>12298.77</v>
      </c>
      <c r="G6" s="20" t="n">
        <f aca="false">F6*2</f>
        <v>24597.54</v>
      </c>
      <c r="H6" s="19" t="n">
        <v>0.62</v>
      </c>
      <c r="I6" s="21" t="n">
        <f aca="false">H6*G6</f>
        <v>15250.4748</v>
      </c>
    </row>
    <row r="7" customFormat="false" ht="15" hidden="false" customHeight="false" outlineLevel="0" collapsed="false">
      <c r="A7" s="22" t="s">
        <v>15</v>
      </c>
      <c r="B7" s="23" t="s">
        <v>16</v>
      </c>
      <c r="C7" s="18" t="s">
        <v>14</v>
      </c>
      <c r="D7" s="19" t="n">
        <v>2807.4</v>
      </c>
      <c r="E7" s="19" t="n">
        <v>367.35</v>
      </c>
      <c r="F7" s="20" t="n">
        <f aca="false">D7+E7</f>
        <v>3174.75</v>
      </c>
      <c r="G7" s="20" t="n">
        <f aca="false">F7*2</f>
        <v>6349.5</v>
      </c>
      <c r="H7" s="19" t="n">
        <v>0.62</v>
      </c>
      <c r="I7" s="21" t="n">
        <f aca="false">H7*G7</f>
        <v>3936.69</v>
      </c>
    </row>
    <row r="8" customFormat="false" ht="15" hidden="false" customHeight="false" outlineLevel="0" collapsed="false">
      <c r="A8" s="16" t="s">
        <v>17</v>
      </c>
      <c r="B8" s="17" t="s">
        <v>18</v>
      </c>
      <c r="C8" s="18" t="s">
        <v>14</v>
      </c>
      <c r="D8" s="19" t="n">
        <v>3170.62</v>
      </c>
      <c r="E8" s="19" t="n">
        <v>5044.35</v>
      </c>
      <c r="F8" s="20" t="n">
        <f aca="false">D8+E8</f>
        <v>8214.97</v>
      </c>
      <c r="G8" s="20" t="n">
        <f aca="false">F8*2</f>
        <v>16429.94</v>
      </c>
      <c r="H8" s="19" t="n">
        <v>0.62</v>
      </c>
      <c r="I8" s="21" t="n">
        <f aca="false">H8*G8</f>
        <v>10186.5628</v>
      </c>
    </row>
    <row r="9" customFormat="false" ht="15" hidden="false" customHeight="false" outlineLevel="0" collapsed="false">
      <c r="A9" s="16" t="s">
        <v>19</v>
      </c>
      <c r="B9" s="18" t="s">
        <v>20</v>
      </c>
      <c r="C9" s="18" t="s">
        <v>21</v>
      </c>
      <c r="D9" s="19" t="n">
        <v>495.87</v>
      </c>
      <c r="E9" s="19" t="n">
        <v>455.35</v>
      </c>
      <c r="F9" s="20" t="n">
        <f aca="false">D9+E9</f>
        <v>951.22</v>
      </c>
      <c r="G9" s="20" t="n">
        <f aca="false">F9*2</f>
        <v>1902.44</v>
      </c>
      <c r="H9" s="19" t="n">
        <v>0.62</v>
      </c>
      <c r="I9" s="21" t="n">
        <f aca="false">H9*G9</f>
        <v>1179.5128</v>
      </c>
    </row>
    <row r="10" customFormat="false" ht="30.75" hidden="false" customHeight="false" outlineLevel="0" collapsed="false">
      <c r="A10" s="16" t="s">
        <v>22</v>
      </c>
      <c r="B10" s="18" t="s">
        <v>23</v>
      </c>
      <c r="C10" s="18" t="s">
        <v>24</v>
      </c>
      <c r="D10" s="19" t="n">
        <v>454.16</v>
      </c>
      <c r="E10" s="19" t="n">
        <v>105</v>
      </c>
      <c r="F10" s="20" t="n">
        <f aca="false">D10+E10</f>
        <v>559.16</v>
      </c>
      <c r="G10" s="20" t="n">
        <f aca="false">F10*2</f>
        <v>1118.32</v>
      </c>
      <c r="H10" s="19" t="n">
        <v>0.62</v>
      </c>
      <c r="I10" s="21" t="n">
        <f aca="false">H10*G10</f>
        <v>693.3584</v>
      </c>
    </row>
    <row r="11" customFormat="false" ht="15" hidden="false" customHeight="false" outlineLevel="0" collapsed="false">
      <c r="A11" s="16" t="s">
        <v>25</v>
      </c>
      <c r="B11" s="18" t="s">
        <v>26</v>
      </c>
      <c r="C11" s="18" t="s">
        <v>27</v>
      </c>
      <c r="D11" s="19" t="n">
        <v>862.26</v>
      </c>
      <c r="E11" s="19" t="n">
        <v>258</v>
      </c>
      <c r="F11" s="20" t="n">
        <f aca="false">D11+E11</f>
        <v>1120.26</v>
      </c>
      <c r="G11" s="20" t="n">
        <f aca="false">F11*2</f>
        <v>2240.52</v>
      </c>
      <c r="H11" s="19" t="n">
        <v>0.62</v>
      </c>
      <c r="I11" s="21" t="n">
        <f aca="false">H11*G11</f>
        <v>1389.1224</v>
      </c>
    </row>
    <row r="12" customFormat="false" ht="15" hidden="false" customHeight="false" outlineLevel="0" collapsed="false">
      <c r="A12" s="16" t="s">
        <v>28</v>
      </c>
      <c r="B12" s="18" t="s">
        <v>29</v>
      </c>
      <c r="C12" s="18" t="s">
        <v>14</v>
      </c>
      <c r="D12" s="19" t="n">
        <v>7788.67</v>
      </c>
      <c r="E12" s="19" t="n">
        <v>790.38</v>
      </c>
      <c r="F12" s="20" t="n">
        <f aca="false">D12+E12</f>
        <v>8579.05</v>
      </c>
      <c r="G12" s="20" t="n">
        <f aca="false">F12*2</f>
        <v>17158.1</v>
      </c>
      <c r="H12" s="19" t="n">
        <v>0.62</v>
      </c>
      <c r="I12" s="21" t="n">
        <f aca="false">H12*G12</f>
        <v>10638.022</v>
      </c>
    </row>
    <row r="13" customFormat="false" ht="15" hidden="false" customHeight="false" outlineLevel="0" collapsed="false">
      <c r="A13" s="16" t="s">
        <v>30</v>
      </c>
      <c r="B13" s="18" t="s">
        <v>31</v>
      </c>
      <c r="C13" s="18" t="s">
        <v>14</v>
      </c>
      <c r="D13" s="19" t="n">
        <v>868.93</v>
      </c>
      <c r="E13" s="19" t="n">
        <v>2214.85</v>
      </c>
      <c r="F13" s="20" t="n">
        <f aca="false">D13+E13</f>
        <v>3083.78</v>
      </c>
      <c r="G13" s="20" t="n">
        <f aca="false">F13*2</f>
        <v>6167.56</v>
      </c>
      <c r="H13" s="19" t="n">
        <v>0.62</v>
      </c>
      <c r="I13" s="21" t="n">
        <f aca="false">H13*G13</f>
        <v>3823.8872</v>
      </c>
    </row>
    <row r="14" customFormat="false" ht="30.75" hidden="false" customHeight="false" outlineLevel="0" collapsed="false">
      <c r="A14" s="16" t="s">
        <v>32</v>
      </c>
      <c r="B14" s="18" t="s">
        <v>33</v>
      </c>
      <c r="C14" s="18" t="s">
        <v>14</v>
      </c>
      <c r="D14" s="19" t="n">
        <v>3545.15</v>
      </c>
      <c r="E14" s="19" t="n">
        <v>6479.04</v>
      </c>
      <c r="F14" s="20" t="n">
        <f aca="false">D14+E14</f>
        <v>10024.19</v>
      </c>
      <c r="G14" s="20" t="n">
        <f aca="false">F14*2</f>
        <v>20048.38</v>
      </c>
      <c r="H14" s="19" t="n">
        <v>0.62</v>
      </c>
      <c r="I14" s="21" t="n">
        <f aca="false">H14*G14</f>
        <v>12429.9956</v>
      </c>
    </row>
    <row r="15" customFormat="false" ht="30.75" hidden="false" customHeight="false" outlineLevel="0" collapsed="false">
      <c r="A15" s="16" t="s">
        <v>34</v>
      </c>
      <c r="B15" s="17" t="s">
        <v>35</v>
      </c>
      <c r="C15" s="17" t="s">
        <v>36</v>
      </c>
      <c r="D15" s="19" t="n">
        <v>607.74</v>
      </c>
      <c r="E15" s="19" t="n">
        <v>619.83</v>
      </c>
      <c r="F15" s="20" t="n">
        <f aca="false">D15+E15</f>
        <v>1227.57</v>
      </c>
      <c r="G15" s="20" t="n">
        <f aca="false">F15*2</f>
        <v>2455.14</v>
      </c>
      <c r="H15" s="19" t="n">
        <v>0.62</v>
      </c>
      <c r="I15" s="21" t="n">
        <f aca="false">H15*G15</f>
        <v>1522.1868</v>
      </c>
    </row>
    <row r="16" customFormat="false" ht="30.75" hidden="false" customHeight="false" outlineLevel="0" collapsed="false">
      <c r="A16" s="16" t="s">
        <v>37</v>
      </c>
      <c r="B16" s="17" t="s">
        <v>38</v>
      </c>
      <c r="C16" s="17" t="s">
        <v>39</v>
      </c>
      <c r="D16" s="19" t="n">
        <v>334.4</v>
      </c>
      <c r="E16" s="19" t="n">
        <v>760.6</v>
      </c>
      <c r="F16" s="20" t="n">
        <f aca="false">D16+E16</f>
        <v>1095</v>
      </c>
      <c r="G16" s="20" t="n">
        <f aca="false">F16*2</f>
        <v>2190</v>
      </c>
      <c r="H16" s="19" t="n">
        <v>0.62</v>
      </c>
      <c r="I16" s="21" t="n">
        <f aca="false">H16*G16</f>
        <v>1357.8</v>
      </c>
    </row>
    <row r="17" customFormat="false" ht="30.75" hidden="false" customHeight="false" outlineLevel="0" collapsed="false">
      <c r="A17" s="16" t="s">
        <v>40</v>
      </c>
      <c r="B17" s="18" t="s">
        <v>41</v>
      </c>
      <c r="C17" s="18" t="s">
        <v>42</v>
      </c>
      <c r="D17" s="19" t="n">
        <v>334.4</v>
      </c>
      <c r="E17" s="19" t="n">
        <v>985.6</v>
      </c>
      <c r="F17" s="20" t="n">
        <f aca="false">D17+E17</f>
        <v>1320</v>
      </c>
      <c r="G17" s="20" t="n">
        <f aca="false">F17*2</f>
        <v>2640</v>
      </c>
      <c r="H17" s="19" t="n">
        <v>0.62</v>
      </c>
      <c r="I17" s="21" t="n">
        <f aca="false">H17*G17</f>
        <v>1636.8</v>
      </c>
    </row>
    <row r="18" customFormat="false" ht="30.75" hidden="false" customHeight="false" outlineLevel="0" collapsed="false">
      <c r="A18" s="16" t="s">
        <v>43</v>
      </c>
      <c r="B18" s="18" t="s">
        <v>44</v>
      </c>
      <c r="C18" s="18" t="s">
        <v>45</v>
      </c>
      <c r="D18" s="19" t="n">
        <v>334.4</v>
      </c>
      <c r="E18" s="19" t="n">
        <v>1045.6</v>
      </c>
      <c r="F18" s="20" t="n">
        <f aca="false">D18+E18</f>
        <v>1380</v>
      </c>
      <c r="G18" s="20" t="n">
        <f aca="false">F18*2</f>
        <v>2760</v>
      </c>
      <c r="H18" s="19" t="n">
        <v>0.62</v>
      </c>
      <c r="I18" s="21" t="n">
        <f aca="false">H18*G18</f>
        <v>1711.2</v>
      </c>
    </row>
    <row r="19" customFormat="false" ht="15" hidden="false" customHeight="false" outlineLevel="0" collapsed="false">
      <c r="A19" s="16" t="s">
        <v>46</v>
      </c>
      <c r="B19" s="18" t="s">
        <v>47</v>
      </c>
      <c r="C19" s="18" t="s">
        <v>48</v>
      </c>
      <c r="D19" s="19" t="n">
        <v>2619.92</v>
      </c>
      <c r="E19" s="19" t="n">
        <v>892</v>
      </c>
      <c r="F19" s="20" t="n">
        <f aca="false">D19+E19</f>
        <v>3511.92</v>
      </c>
      <c r="G19" s="20" t="n">
        <f aca="false">F19*2</f>
        <v>7023.84</v>
      </c>
      <c r="H19" s="19" t="n">
        <v>0.62</v>
      </c>
      <c r="I19" s="21" t="n">
        <f aca="false">H19*G19</f>
        <v>4354.7808</v>
      </c>
    </row>
    <row r="20" customFormat="false" ht="15" hidden="false" customHeight="false" outlineLevel="0" collapsed="false">
      <c r="A20" s="16" t="s">
        <v>49</v>
      </c>
      <c r="B20" s="18" t="s">
        <v>50</v>
      </c>
      <c r="C20" s="18" t="s">
        <v>51</v>
      </c>
      <c r="D20" s="19" t="n">
        <v>334.4</v>
      </c>
      <c r="E20" s="19" t="n">
        <v>904.35</v>
      </c>
      <c r="F20" s="20" t="n">
        <f aca="false">D20+E20</f>
        <v>1238.75</v>
      </c>
      <c r="G20" s="20" t="n">
        <f aca="false">F20*2</f>
        <v>2477.5</v>
      </c>
      <c r="H20" s="19" t="n">
        <v>0.62</v>
      </c>
      <c r="I20" s="21" t="n">
        <f aca="false">H20*G20</f>
        <v>1536.05</v>
      </c>
    </row>
    <row r="21" customFormat="false" ht="30.75" hidden="false" customHeight="false" outlineLevel="0" collapsed="false">
      <c r="A21" s="16" t="s">
        <v>52</v>
      </c>
      <c r="B21" s="18" t="s">
        <v>53</v>
      </c>
      <c r="C21" s="18" t="s">
        <v>54</v>
      </c>
      <c r="D21" s="19" t="n">
        <v>898.03</v>
      </c>
      <c r="E21" s="19" t="n">
        <v>61.96</v>
      </c>
      <c r="F21" s="20" t="n">
        <f aca="false">D21+E21</f>
        <v>959.99</v>
      </c>
      <c r="G21" s="20" t="n">
        <f aca="false">F21*2</f>
        <v>1919.98</v>
      </c>
      <c r="H21" s="19" t="n">
        <v>0.62</v>
      </c>
      <c r="I21" s="21" t="n">
        <f aca="false">H21*G21</f>
        <v>1190.3876</v>
      </c>
    </row>
    <row r="22" s="11" customFormat="true" ht="13.5" hidden="false" customHeight="true" outlineLevel="0" collapsed="false">
      <c r="A22" s="24" t="s">
        <v>55</v>
      </c>
      <c r="B22" s="24"/>
      <c r="C22" s="24"/>
      <c r="D22" s="25" t="s">
        <v>56</v>
      </c>
      <c r="E22" s="25"/>
      <c r="F22" s="26" t="n">
        <f aca="false">SUM(F6:F21)</f>
        <v>58739.38</v>
      </c>
      <c r="G22" s="27" t="n">
        <f aca="false">F22*2</f>
        <v>117478.76</v>
      </c>
      <c r="H22" s="28" t="n">
        <v>0.62</v>
      </c>
      <c r="I22" s="29" t="n">
        <f aca="false">H22*G22</f>
        <v>72836.8312</v>
      </c>
    </row>
    <row r="23" s="11" customFormat="true" ht="15" hidden="false" customHeight="false" outlineLevel="0" collapsed="false">
      <c r="A23" s="30"/>
      <c r="B23" s="31"/>
      <c r="C23" s="31"/>
      <c r="D23" s="3"/>
      <c r="E23" s="3"/>
      <c r="F23" s="32"/>
      <c r="G23" s="33"/>
      <c r="H23" s="33"/>
      <c r="I23" s="34"/>
    </row>
    <row r="24" s="11" customFormat="true" ht="15" hidden="false" customHeight="false" outlineLevel="0" collapsed="false">
      <c r="A24" s="35" t="s">
        <v>57</v>
      </c>
      <c r="B24" s="35"/>
      <c r="C24" s="35"/>
      <c r="D24" s="35"/>
      <c r="E24" s="35"/>
      <c r="F24" s="35"/>
      <c r="G24" s="35"/>
      <c r="H24" s="35"/>
      <c r="I24" s="35"/>
    </row>
    <row r="25" s="11" customFormat="true" ht="69.75" hidden="false" customHeight="true" outlineLevel="0" collapsed="false">
      <c r="A25" s="12" t="s">
        <v>3</v>
      </c>
      <c r="B25" s="13" t="s">
        <v>4</v>
      </c>
      <c r="C25" s="13" t="s">
        <v>5</v>
      </c>
      <c r="D25" s="14" t="s">
        <v>58</v>
      </c>
      <c r="E25" s="14"/>
      <c r="F25" s="14"/>
      <c r="G25" s="15" t="s">
        <v>9</v>
      </c>
      <c r="H25" s="15" t="s">
        <v>10</v>
      </c>
      <c r="I25" s="15" t="s">
        <v>11</v>
      </c>
    </row>
    <row r="26" s="11" customFormat="true" ht="15" hidden="false" customHeight="false" outlineLevel="0" collapsed="false">
      <c r="A26" s="16" t="s">
        <v>46</v>
      </c>
      <c r="B26" s="18" t="s">
        <v>47</v>
      </c>
      <c r="C26" s="18" t="s">
        <v>48</v>
      </c>
      <c r="D26" s="36" t="n">
        <v>946.54</v>
      </c>
      <c r="E26" s="36"/>
      <c r="F26" s="36"/>
      <c r="G26" s="20" t="n">
        <f aca="false">D26*2</f>
        <v>1893.08</v>
      </c>
      <c r="H26" s="19" t="n">
        <v>0.62</v>
      </c>
      <c r="I26" s="21" t="n">
        <f aca="false">H26*G26</f>
        <v>1173.7096</v>
      </c>
    </row>
    <row r="27" s="11" customFormat="true" ht="15" hidden="false" customHeight="true" outlineLevel="0" collapsed="false">
      <c r="A27" s="37" t="s">
        <v>59</v>
      </c>
      <c r="B27" s="37"/>
      <c r="C27" s="37"/>
      <c r="D27" s="38" t="s">
        <v>56</v>
      </c>
      <c r="E27" s="38"/>
      <c r="F27" s="39" t="n">
        <f aca="false">D26</f>
        <v>946.54</v>
      </c>
      <c r="G27" s="40" t="n">
        <f aca="false">G26</f>
        <v>1893.08</v>
      </c>
      <c r="H27" s="41" t="n">
        <v>0.62</v>
      </c>
      <c r="I27" s="42" t="n">
        <f aca="false">H27*G27</f>
        <v>1173.7096</v>
      </c>
    </row>
    <row r="28" s="11" customFormat="true" ht="15" hidden="false" customHeight="true" outlineLevel="0" collapsed="false">
      <c r="A28" s="43" t="s">
        <v>60</v>
      </c>
      <c r="B28" s="43"/>
      <c r="C28" s="43"/>
      <c r="D28" s="43"/>
      <c r="E28" s="43"/>
      <c r="F28" s="43"/>
      <c r="G28" s="43"/>
      <c r="H28" s="43"/>
      <c r="I28" s="44" t="n">
        <f aca="false">SUM(I22+I27)</f>
        <v>74010.5408</v>
      </c>
    </row>
    <row r="29" s="11" customFormat="true" ht="15" hidden="false" customHeight="false" outlineLevel="0" collapsed="false">
      <c r="A29" s="30"/>
      <c r="B29" s="31"/>
      <c r="C29" s="31"/>
      <c r="D29" s="3"/>
      <c r="E29" s="3"/>
      <c r="F29" s="32"/>
      <c r="G29" s="33"/>
      <c r="H29" s="33"/>
      <c r="I29" s="34"/>
    </row>
    <row r="30" s="11" customFormat="true" ht="15" hidden="false" customHeight="false" outlineLevel="0" collapsed="false">
      <c r="A30" s="9" t="s">
        <v>61</v>
      </c>
      <c r="B30" s="9"/>
      <c r="C30" s="9"/>
      <c r="D30" s="9"/>
      <c r="E30" s="9"/>
      <c r="F30" s="9"/>
      <c r="G30" s="9"/>
      <c r="H30" s="9"/>
      <c r="I30" s="9"/>
    </row>
    <row r="31" s="11" customFormat="true" ht="15" hidden="false" customHeight="false" outlineLevel="0" collapsed="false">
      <c r="A31" s="35" t="s">
        <v>62</v>
      </c>
      <c r="B31" s="35"/>
      <c r="C31" s="35"/>
      <c r="D31" s="35"/>
      <c r="E31" s="35"/>
      <c r="F31" s="35"/>
      <c r="G31" s="35"/>
      <c r="H31" s="35"/>
      <c r="I31" s="35"/>
    </row>
    <row r="32" s="11" customFormat="true" ht="53.25" hidden="false" customHeight="false" outlineLevel="0" collapsed="false">
      <c r="A32" s="12" t="s">
        <v>3</v>
      </c>
      <c r="B32" s="13" t="s">
        <v>4</v>
      </c>
      <c r="C32" s="13" t="s">
        <v>5</v>
      </c>
      <c r="D32" s="14" t="s">
        <v>6</v>
      </c>
      <c r="E32" s="14" t="s">
        <v>7</v>
      </c>
      <c r="F32" s="15" t="s">
        <v>8</v>
      </c>
      <c r="G32" s="15" t="s">
        <v>9</v>
      </c>
      <c r="H32" s="15" t="s">
        <v>10</v>
      </c>
      <c r="I32" s="15" t="s">
        <v>11</v>
      </c>
    </row>
    <row r="33" customFormat="false" ht="15" hidden="false" customHeight="false" outlineLevel="0" collapsed="false">
      <c r="A33" s="16" t="s">
        <v>63</v>
      </c>
      <c r="B33" s="18" t="s">
        <v>64</v>
      </c>
      <c r="C33" s="18" t="s">
        <v>65</v>
      </c>
      <c r="D33" s="19" t="n">
        <v>2663.16</v>
      </c>
      <c r="E33" s="19" t="n">
        <v>168.39</v>
      </c>
      <c r="F33" s="20" t="n">
        <f aca="false">D33+E33</f>
        <v>2831.55</v>
      </c>
      <c r="G33" s="20" t="n">
        <f aca="false">F33*2</f>
        <v>5663.1</v>
      </c>
      <c r="H33" s="19" t="n">
        <v>0.62</v>
      </c>
      <c r="I33" s="21" t="n">
        <f aca="false">H33*G33</f>
        <v>3511.122</v>
      </c>
    </row>
    <row r="34" customFormat="false" ht="30.75" hidden="false" customHeight="false" outlineLevel="0" collapsed="false">
      <c r="A34" s="16" t="s">
        <v>66</v>
      </c>
      <c r="B34" s="18" t="s">
        <v>67</v>
      </c>
      <c r="C34" s="18" t="s">
        <v>68</v>
      </c>
      <c r="D34" s="19" t="n">
        <v>525</v>
      </c>
      <c r="E34" s="19" t="n">
        <v>1699.54</v>
      </c>
      <c r="F34" s="20" t="n">
        <f aca="false">D34+E34</f>
        <v>2224.54</v>
      </c>
      <c r="G34" s="20" t="n">
        <f aca="false">F34*2</f>
        <v>4449.08</v>
      </c>
      <c r="H34" s="19" t="n">
        <v>0.62</v>
      </c>
      <c r="I34" s="21" t="n">
        <f aca="false">H34*G34</f>
        <v>2758.4296</v>
      </c>
    </row>
    <row r="35" customFormat="false" ht="15" hidden="false" customHeight="false" outlineLevel="0" collapsed="false">
      <c r="A35" s="16" t="s">
        <v>69</v>
      </c>
      <c r="B35" s="18" t="s">
        <v>70</v>
      </c>
      <c r="C35" s="18" t="s">
        <v>65</v>
      </c>
      <c r="D35" s="19" t="n">
        <v>3298.13</v>
      </c>
      <c r="E35" s="19" t="n">
        <v>813.77</v>
      </c>
      <c r="F35" s="20" t="n">
        <f aca="false">D35+E35</f>
        <v>4111.9</v>
      </c>
      <c r="G35" s="20" t="n">
        <f aca="false">F35*2</f>
        <v>8223.8</v>
      </c>
      <c r="H35" s="19" t="n">
        <v>0.62</v>
      </c>
      <c r="I35" s="21" t="n">
        <f aca="false">H35*G35</f>
        <v>5098.756</v>
      </c>
    </row>
    <row r="36" customFormat="false" ht="15" hidden="false" customHeight="false" outlineLevel="0" collapsed="false">
      <c r="A36" s="16" t="s">
        <v>71</v>
      </c>
      <c r="B36" s="18" t="s">
        <v>72</v>
      </c>
      <c r="C36" s="18" t="s">
        <v>73</v>
      </c>
      <c r="D36" s="19" t="n">
        <v>334.4</v>
      </c>
      <c r="E36" s="19" t="n">
        <v>1047.92</v>
      </c>
      <c r="F36" s="20" t="n">
        <f aca="false">D36+E36</f>
        <v>1382.32</v>
      </c>
      <c r="G36" s="20" t="n">
        <f aca="false">F36*2</f>
        <v>2764.64</v>
      </c>
      <c r="H36" s="19" t="n">
        <v>0.62</v>
      </c>
      <c r="I36" s="21" t="n">
        <f aca="false">H36*G36</f>
        <v>1714.0768</v>
      </c>
    </row>
    <row r="37" customFormat="false" ht="15" hidden="false" customHeight="false" outlineLevel="0" collapsed="false">
      <c r="A37" s="16" t="s">
        <v>74</v>
      </c>
      <c r="B37" s="18" t="s">
        <v>75</v>
      </c>
      <c r="C37" s="18" t="s">
        <v>76</v>
      </c>
      <c r="D37" s="19" t="n">
        <v>170</v>
      </c>
      <c r="E37" s="19" t="n">
        <v>96</v>
      </c>
      <c r="F37" s="20" t="n">
        <f aca="false">D37+E37</f>
        <v>266</v>
      </c>
      <c r="G37" s="20" t="n">
        <f aca="false">F37*2</f>
        <v>532</v>
      </c>
      <c r="H37" s="19" t="n">
        <v>0.62</v>
      </c>
      <c r="I37" s="21" t="n">
        <f aca="false">H37*G37</f>
        <v>329.84</v>
      </c>
    </row>
    <row r="38" customFormat="false" ht="15" hidden="false" customHeight="false" outlineLevel="0" collapsed="false">
      <c r="A38" s="16" t="s">
        <v>77</v>
      </c>
      <c r="B38" s="18" t="s">
        <v>78</v>
      </c>
      <c r="C38" s="18" t="s">
        <v>79</v>
      </c>
      <c r="D38" s="19" t="n">
        <v>3100</v>
      </c>
      <c r="E38" s="19" t="n">
        <v>6981</v>
      </c>
      <c r="F38" s="20" t="n">
        <f aca="false">D38+E38</f>
        <v>10081</v>
      </c>
      <c r="G38" s="20" t="n">
        <f aca="false">F38*2</f>
        <v>20162</v>
      </c>
      <c r="H38" s="19" t="n">
        <v>0.62</v>
      </c>
      <c r="I38" s="21" t="n">
        <f aca="false">H38*G38</f>
        <v>12500.44</v>
      </c>
    </row>
    <row r="39" customFormat="false" ht="15" hidden="false" customHeight="false" outlineLevel="0" collapsed="false">
      <c r="A39" s="16" t="s">
        <v>80</v>
      </c>
      <c r="B39" s="18" t="s">
        <v>81</v>
      </c>
      <c r="C39" s="18" t="s">
        <v>82</v>
      </c>
      <c r="D39" s="19" t="n">
        <v>2008</v>
      </c>
      <c r="E39" s="19" t="n">
        <v>717</v>
      </c>
      <c r="F39" s="20" t="n">
        <f aca="false">D39+E39</f>
        <v>2725</v>
      </c>
      <c r="G39" s="20" t="n">
        <f aca="false">F39*2</f>
        <v>5450</v>
      </c>
      <c r="H39" s="19" t="n">
        <v>0.62</v>
      </c>
      <c r="I39" s="21" t="n">
        <f aca="false">H39*G39</f>
        <v>3379</v>
      </c>
    </row>
    <row r="40" customFormat="false" ht="15" hidden="false" customHeight="false" outlineLevel="0" collapsed="false">
      <c r="A40" s="16" t="s">
        <v>83</v>
      </c>
      <c r="B40" s="18" t="s">
        <v>84</v>
      </c>
      <c r="C40" s="18" t="s">
        <v>85</v>
      </c>
      <c r="D40" s="19" t="n">
        <v>627.94</v>
      </c>
      <c r="E40" s="19" t="n">
        <v>1222.59</v>
      </c>
      <c r="F40" s="20" t="n">
        <f aca="false">D40+E40</f>
        <v>1850.53</v>
      </c>
      <c r="G40" s="20" t="n">
        <f aca="false">F40*2</f>
        <v>3701.06</v>
      </c>
      <c r="H40" s="19" t="n">
        <v>0.62</v>
      </c>
      <c r="I40" s="21" t="n">
        <f aca="false">H40*G40</f>
        <v>2294.6572</v>
      </c>
    </row>
    <row r="41" customFormat="false" ht="15" hidden="false" customHeight="false" outlineLevel="0" collapsed="false">
      <c r="A41" s="16" t="s">
        <v>86</v>
      </c>
      <c r="B41" s="18" t="s">
        <v>87</v>
      </c>
      <c r="C41" s="18" t="s">
        <v>88</v>
      </c>
      <c r="D41" s="19" t="n">
        <v>225.98</v>
      </c>
      <c r="E41" s="19" t="n">
        <v>46.51</v>
      </c>
      <c r="F41" s="20" t="n">
        <f aca="false">D41+E41</f>
        <v>272.49</v>
      </c>
      <c r="G41" s="20" t="n">
        <f aca="false">F41*2</f>
        <v>544.98</v>
      </c>
      <c r="H41" s="19" t="n">
        <v>0.62</v>
      </c>
      <c r="I41" s="21" t="n">
        <f aca="false">H41*G41</f>
        <v>337.8876</v>
      </c>
    </row>
    <row r="42" customFormat="false" ht="30.75" hidden="false" customHeight="false" outlineLevel="0" collapsed="false">
      <c r="A42" s="16" t="s">
        <v>89</v>
      </c>
      <c r="B42" s="18" t="s">
        <v>90</v>
      </c>
      <c r="C42" s="18" t="s">
        <v>91</v>
      </c>
      <c r="D42" s="19" t="n">
        <v>785.22</v>
      </c>
      <c r="E42" s="19" t="n">
        <v>608.57</v>
      </c>
      <c r="F42" s="20" t="n">
        <f aca="false">D42+E42</f>
        <v>1393.79</v>
      </c>
      <c r="G42" s="20" t="n">
        <f aca="false">F42*2</f>
        <v>2787.58</v>
      </c>
      <c r="H42" s="19" t="n">
        <v>0.62</v>
      </c>
      <c r="I42" s="21" t="n">
        <f aca="false">H42*G42</f>
        <v>1728.2996</v>
      </c>
    </row>
    <row r="43" customFormat="false" ht="15" hidden="false" customHeight="false" outlineLevel="0" collapsed="false">
      <c r="A43" s="16" t="s">
        <v>92</v>
      </c>
      <c r="B43" s="18" t="s">
        <v>93</v>
      </c>
      <c r="C43" s="18" t="s">
        <v>94</v>
      </c>
      <c r="D43" s="19" t="n">
        <v>1340</v>
      </c>
      <c r="E43" s="19" t="n">
        <v>184.85</v>
      </c>
      <c r="F43" s="20" t="n">
        <f aca="false">D43+E43</f>
        <v>1524.85</v>
      </c>
      <c r="G43" s="20" t="n">
        <f aca="false">F43*2</f>
        <v>3049.7</v>
      </c>
      <c r="H43" s="19" t="n">
        <v>0.62</v>
      </c>
      <c r="I43" s="21" t="n">
        <f aca="false">H43*G43</f>
        <v>1890.814</v>
      </c>
    </row>
    <row r="44" customFormat="false" ht="15" hidden="false" customHeight="false" outlineLevel="0" collapsed="false">
      <c r="A44" s="16" t="s">
        <v>95</v>
      </c>
      <c r="B44" s="18" t="s">
        <v>96</v>
      </c>
      <c r="C44" s="18" t="s">
        <v>97</v>
      </c>
      <c r="D44" s="19" t="n">
        <v>344.88</v>
      </c>
      <c r="E44" s="19" t="n">
        <v>1367</v>
      </c>
      <c r="F44" s="20" t="n">
        <f aca="false">D44+E44</f>
        <v>1711.88</v>
      </c>
      <c r="G44" s="20" t="n">
        <f aca="false">F44*2</f>
        <v>3423.76</v>
      </c>
      <c r="H44" s="19" t="n">
        <v>0.62</v>
      </c>
      <c r="I44" s="21" t="n">
        <f aca="false">H44*G44</f>
        <v>2122.7312</v>
      </c>
    </row>
    <row r="45" customFormat="false" ht="15" hidden="false" customHeight="false" outlineLevel="0" collapsed="false">
      <c r="A45" s="16" t="s">
        <v>98</v>
      </c>
      <c r="B45" s="18" t="s">
        <v>99</v>
      </c>
      <c r="C45" s="18" t="s">
        <v>100</v>
      </c>
      <c r="D45" s="19" t="n">
        <v>334.4</v>
      </c>
      <c r="E45" s="19" t="n">
        <v>1939.61</v>
      </c>
      <c r="F45" s="20" t="n">
        <f aca="false">D45+E45</f>
        <v>2274.01</v>
      </c>
      <c r="G45" s="20" t="n">
        <f aca="false">F45*2</f>
        <v>4548.02</v>
      </c>
      <c r="H45" s="19" t="n">
        <v>0.62</v>
      </c>
      <c r="I45" s="21" t="n">
        <f aca="false">H45*G45</f>
        <v>2819.7724</v>
      </c>
    </row>
    <row r="46" customFormat="false" ht="15" hidden="false" customHeight="false" outlineLevel="0" collapsed="false">
      <c r="A46" s="16" t="s">
        <v>101</v>
      </c>
      <c r="B46" s="18" t="s">
        <v>102</v>
      </c>
      <c r="C46" s="18" t="s">
        <v>103</v>
      </c>
      <c r="D46" s="19" t="n">
        <v>2008</v>
      </c>
      <c r="E46" s="19" t="n">
        <v>2921.97</v>
      </c>
      <c r="F46" s="20" t="n">
        <f aca="false">D46+E46</f>
        <v>4929.97</v>
      </c>
      <c r="G46" s="20" t="n">
        <f aca="false">F46*2</f>
        <v>9859.94</v>
      </c>
      <c r="H46" s="19" t="n">
        <v>0.62</v>
      </c>
      <c r="I46" s="21" t="n">
        <f aca="false">H46*G46</f>
        <v>6113.1628</v>
      </c>
    </row>
    <row r="47" customFormat="false" ht="15" hidden="false" customHeight="false" outlineLevel="0" collapsed="false">
      <c r="A47" s="16" t="s">
        <v>104</v>
      </c>
      <c r="B47" s="18" t="s">
        <v>105</v>
      </c>
      <c r="C47" s="18" t="s">
        <v>106</v>
      </c>
      <c r="D47" s="19" t="n">
        <v>334.4</v>
      </c>
      <c r="E47" s="19" t="n">
        <v>2572.47</v>
      </c>
      <c r="F47" s="20" t="n">
        <f aca="false">D47+E47</f>
        <v>2906.87</v>
      </c>
      <c r="G47" s="20" t="n">
        <f aca="false">F47*2</f>
        <v>5813.74</v>
      </c>
      <c r="H47" s="19" t="n">
        <v>0.62</v>
      </c>
      <c r="I47" s="21" t="n">
        <f aca="false">H47*G47</f>
        <v>3604.5188</v>
      </c>
    </row>
    <row r="48" customFormat="false" ht="15" hidden="false" customHeight="false" outlineLevel="0" collapsed="false">
      <c r="A48" s="16" t="s">
        <v>107</v>
      </c>
      <c r="B48" s="18" t="s">
        <v>108</v>
      </c>
      <c r="C48" s="18" t="s">
        <v>109</v>
      </c>
      <c r="D48" s="19" t="n">
        <v>549</v>
      </c>
      <c r="E48" s="19" t="n">
        <v>38</v>
      </c>
      <c r="F48" s="20" t="n">
        <f aca="false">D48+E48</f>
        <v>587</v>
      </c>
      <c r="G48" s="20" t="n">
        <f aca="false">F48*2</f>
        <v>1174</v>
      </c>
      <c r="H48" s="19" t="n">
        <v>0.62</v>
      </c>
      <c r="I48" s="21" t="n">
        <f aca="false">H48*G48</f>
        <v>727.88</v>
      </c>
    </row>
    <row r="49" customFormat="false" ht="30.75" hidden="false" customHeight="false" outlineLevel="0" collapsed="false">
      <c r="A49" s="16" t="s">
        <v>110</v>
      </c>
      <c r="B49" s="18" t="s">
        <v>111</v>
      </c>
      <c r="C49" s="18" t="s">
        <v>112</v>
      </c>
      <c r="D49" s="19" t="n">
        <v>373.64</v>
      </c>
      <c r="E49" s="19" t="n">
        <v>347</v>
      </c>
      <c r="F49" s="20" t="n">
        <f aca="false">D49+E49</f>
        <v>720.64</v>
      </c>
      <c r="G49" s="20" t="n">
        <f aca="false">F49*2</f>
        <v>1441.28</v>
      </c>
      <c r="H49" s="19" t="n">
        <v>0.62</v>
      </c>
      <c r="I49" s="21" t="n">
        <f aca="false">H49*G49</f>
        <v>893.5936</v>
      </c>
    </row>
    <row r="50" customFormat="false" ht="30.75" hidden="false" customHeight="false" outlineLevel="0" collapsed="false">
      <c r="A50" s="16" t="s">
        <v>113</v>
      </c>
      <c r="B50" s="18" t="s">
        <v>114</v>
      </c>
      <c r="C50" s="18" t="s">
        <v>115</v>
      </c>
      <c r="D50" s="19" t="n">
        <v>334.4</v>
      </c>
      <c r="E50" s="19" t="n">
        <v>891.72</v>
      </c>
      <c r="F50" s="20" t="n">
        <f aca="false">D50+E50</f>
        <v>1226.12</v>
      </c>
      <c r="G50" s="20" t="n">
        <f aca="false">F50*2</f>
        <v>2452.24</v>
      </c>
      <c r="H50" s="19" t="n">
        <v>0.62</v>
      </c>
      <c r="I50" s="21" t="n">
        <f aca="false">H50*G50</f>
        <v>1520.3888</v>
      </c>
    </row>
    <row r="51" customFormat="false" ht="15" hidden="false" customHeight="false" outlineLevel="0" collapsed="false">
      <c r="A51" s="45" t="s">
        <v>116</v>
      </c>
      <c r="B51" s="46" t="s">
        <v>117</v>
      </c>
      <c r="C51" s="46" t="s">
        <v>118</v>
      </c>
      <c r="D51" s="19" t="n">
        <v>2005</v>
      </c>
      <c r="E51" s="19" t="n">
        <v>1381.39</v>
      </c>
      <c r="F51" s="20" t="n">
        <f aca="false">D51+E51</f>
        <v>3386.39</v>
      </c>
      <c r="G51" s="20" t="n">
        <f aca="false">F51*2</f>
        <v>6772.78</v>
      </c>
      <c r="H51" s="19" t="n">
        <v>0.62</v>
      </c>
      <c r="I51" s="21" t="n">
        <f aca="false">H51*G51</f>
        <v>4199.1236</v>
      </c>
    </row>
    <row r="52" s="11" customFormat="true" ht="13.5" hidden="false" customHeight="true" outlineLevel="0" collapsed="false">
      <c r="A52" s="24" t="s">
        <v>119</v>
      </c>
      <c r="B52" s="24"/>
      <c r="C52" s="24"/>
      <c r="D52" s="25" t="s">
        <v>56</v>
      </c>
      <c r="E52" s="25"/>
      <c r="F52" s="26" t="n">
        <f aca="false">SUM(F33:F51)</f>
        <v>46406.85</v>
      </c>
      <c r="G52" s="27" t="n">
        <f aca="false">F52*2</f>
        <v>92813.7</v>
      </c>
      <c r="H52" s="28" t="n">
        <v>0.62</v>
      </c>
      <c r="I52" s="29" t="n">
        <f aca="false">H52*G52</f>
        <v>57544.494</v>
      </c>
    </row>
    <row r="53" s="11" customFormat="true" ht="15" hidden="false" customHeight="false" outlineLevel="0" collapsed="false">
      <c r="A53" s="30"/>
      <c r="B53" s="31"/>
      <c r="C53" s="31"/>
      <c r="D53" s="3"/>
      <c r="E53" s="3"/>
      <c r="F53" s="32"/>
      <c r="G53" s="33"/>
      <c r="H53" s="33"/>
      <c r="I53" s="34"/>
    </row>
    <row r="54" s="11" customFormat="true" ht="15" hidden="false" customHeight="false" outlineLevel="0" collapsed="false">
      <c r="A54" s="35" t="s">
        <v>120</v>
      </c>
      <c r="B54" s="35"/>
      <c r="C54" s="35"/>
      <c r="D54" s="35"/>
      <c r="E54" s="35"/>
      <c r="F54" s="35"/>
      <c r="G54" s="35"/>
      <c r="H54" s="35"/>
      <c r="I54" s="35"/>
    </row>
    <row r="55" s="11" customFormat="true" ht="53.25" hidden="false" customHeight="true" outlineLevel="0" collapsed="false">
      <c r="A55" s="12" t="s">
        <v>3</v>
      </c>
      <c r="B55" s="13" t="s">
        <v>4</v>
      </c>
      <c r="C55" s="13" t="s">
        <v>5</v>
      </c>
      <c r="D55" s="14" t="s">
        <v>58</v>
      </c>
      <c r="E55" s="14"/>
      <c r="F55" s="14"/>
      <c r="G55" s="15" t="s">
        <v>9</v>
      </c>
      <c r="H55" s="15" t="s">
        <v>10</v>
      </c>
      <c r="I55" s="15" t="s">
        <v>11</v>
      </c>
    </row>
    <row r="56" s="11" customFormat="true" ht="15" hidden="false" customHeight="false" outlineLevel="0" collapsed="false">
      <c r="A56" s="16" t="s">
        <v>69</v>
      </c>
      <c r="B56" s="18" t="s">
        <v>70</v>
      </c>
      <c r="C56" s="18" t="s">
        <v>65</v>
      </c>
      <c r="D56" s="36" t="n">
        <v>1201</v>
      </c>
      <c r="E56" s="36"/>
      <c r="F56" s="36"/>
      <c r="G56" s="20" t="n">
        <f aca="false">D56*2</f>
        <v>2402</v>
      </c>
      <c r="H56" s="19" t="n">
        <v>0.62</v>
      </c>
      <c r="I56" s="21" t="n">
        <f aca="false">H56*G56</f>
        <v>1489.24</v>
      </c>
    </row>
    <row r="57" s="11" customFormat="true" ht="15" hidden="false" customHeight="false" outlineLevel="0" collapsed="false">
      <c r="A57" s="16" t="s">
        <v>80</v>
      </c>
      <c r="B57" s="18" t="s">
        <v>81</v>
      </c>
      <c r="C57" s="18" t="s">
        <v>82</v>
      </c>
      <c r="D57" s="36" t="n">
        <v>715</v>
      </c>
      <c r="E57" s="36"/>
      <c r="F57" s="36"/>
      <c r="G57" s="20" t="n">
        <f aca="false">D57*2</f>
        <v>1430</v>
      </c>
      <c r="H57" s="19" t="n">
        <v>0.62</v>
      </c>
      <c r="I57" s="21" t="n">
        <f aca="false">H57*G57</f>
        <v>886.6</v>
      </c>
    </row>
    <row r="58" s="11" customFormat="true" ht="15" hidden="false" customHeight="true" outlineLevel="0" collapsed="false">
      <c r="A58" s="24" t="s">
        <v>121</v>
      </c>
      <c r="B58" s="24"/>
      <c r="C58" s="24"/>
      <c r="D58" s="25" t="s">
        <v>56</v>
      </c>
      <c r="E58" s="25"/>
      <c r="F58" s="26" t="n">
        <f aca="false">SUM(D56:F57)</f>
        <v>1916</v>
      </c>
      <c r="G58" s="27" t="n">
        <f aca="false">SUM(G56:G57)</f>
        <v>3832</v>
      </c>
      <c r="H58" s="28" t="n">
        <v>0.62</v>
      </c>
      <c r="I58" s="29" t="n">
        <f aca="false">H58*G58</f>
        <v>2375.84</v>
      </c>
    </row>
    <row r="59" s="11" customFormat="true" ht="15" hidden="false" customHeight="true" outlineLevel="0" collapsed="false">
      <c r="A59" s="43" t="s">
        <v>122</v>
      </c>
      <c r="B59" s="43"/>
      <c r="C59" s="43"/>
      <c r="D59" s="43"/>
      <c r="E59" s="43"/>
      <c r="F59" s="43"/>
      <c r="G59" s="43"/>
      <c r="H59" s="43"/>
      <c r="I59" s="44" t="n">
        <f aca="false">SUM(I52+I58)</f>
        <v>59920.334</v>
      </c>
    </row>
    <row r="60" s="11" customFormat="true" ht="15" hidden="false" customHeight="false" outlineLevel="0" collapsed="false">
      <c r="A60" s="30"/>
      <c r="B60" s="31"/>
      <c r="C60" s="31"/>
      <c r="D60" s="3"/>
      <c r="E60" s="3"/>
      <c r="F60" s="32"/>
      <c r="G60" s="33"/>
      <c r="H60" s="33"/>
      <c r="I60" s="34"/>
    </row>
    <row r="61" s="11" customFormat="true" ht="15" hidden="false" customHeight="false" outlineLevel="0" collapsed="false">
      <c r="A61" s="9" t="s">
        <v>123</v>
      </c>
      <c r="B61" s="9"/>
      <c r="C61" s="9"/>
      <c r="D61" s="9"/>
      <c r="E61" s="9"/>
      <c r="F61" s="9"/>
      <c r="G61" s="9"/>
      <c r="H61" s="9"/>
      <c r="I61" s="9"/>
    </row>
    <row r="62" s="11" customFormat="true" ht="15" hidden="false" customHeight="false" outlineLevel="0" collapsed="false">
      <c r="A62" s="35" t="s">
        <v>124</v>
      </c>
      <c r="B62" s="35"/>
      <c r="C62" s="35"/>
      <c r="D62" s="35"/>
      <c r="E62" s="35"/>
      <c r="F62" s="35"/>
      <c r="G62" s="35"/>
      <c r="H62" s="35"/>
      <c r="I62" s="35"/>
    </row>
    <row r="63" s="11" customFormat="true" ht="53.25" hidden="false" customHeight="false" outlineLevel="0" collapsed="false">
      <c r="A63" s="12" t="s">
        <v>3</v>
      </c>
      <c r="B63" s="13" t="s">
        <v>4</v>
      </c>
      <c r="C63" s="13" t="s">
        <v>5</v>
      </c>
      <c r="D63" s="14" t="s">
        <v>6</v>
      </c>
      <c r="E63" s="14" t="s">
        <v>7</v>
      </c>
      <c r="F63" s="15" t="s">
        <v>8</v>
      </c>
      <c r="G63" s="15" t="s">
        <v>9</v>
      </c>
      <c r="H63" s="15" t="s">
        <v>10</v>
      </c>
      <c r="I63" s="15" t="s">
        <v>11</v>
      </c>
    </row>
    <row r="64" customFormat="false" ht="15" hidden="false" customHeight="false" outlineLevel="0" collapsed="false">
      <c r="A64" s="16" t="s">
        <v>125</v>
      </c>
      <c r="B64" s="17" t="s">
        <v>126</v>
      </c>
      <c r="C64" s="17" t="s">
        <v>127</v>
      </c>
      <c r="D64" s="19" t="n">
        <v>1761.41</v>
      </c>
      <c r="E64" s="19" t="n">
        <v>8025</v>
      </c>
      <c r="F64" s="20" t="n">
        <f aca="false">D64+E64</f>
        <v>9786.41</v>
      </c>
      <c r="G64" s="20" t="n">
        <f aca="false">F64*2</f>
        <v>19572.82</v>
      </c>
      <c r="H64" s="19" t="n">
        <v>0.62</v>
      </c>
      <c r="I64" s="21" t="n">
        <f aca="false">H64*G64</f>
        <v>12135.1484</v>
      </c>
    </row>
    <row r="65" customFormat="false" ht="15" hidden="false" customHeight="false" outlineLevel="0" collapsed="false">
      <c r="A65" s="16" t="s">
        <v>128</v>
      </c>
      <c r="B65" s="17" t="s">
        <v>129</v>
      </c>
      <c r="C65" s="17" t="s">
        <v>127</v>
      </c>
      <c r="D65" s="19" t="n">
        <v>337.58</v>
      </c>
      <c r="E65" s="19" t="n">
        <v>0</v>
      </c>
      <c r="F65" s="20" t="n">
        <f aca="false">D65+E65</f>
        <v>337.58</v>
      </c>
      <c r="G65" s="20" t="n">
        <f aca="false">F65*2</f>
        <v>675.16</v>
      </c>
      <c r="H65" s="19" t="n">
        <v>0.62</v>
      </c>
      <c r="I65" s="21" t="n">
        <f aca="false">H65*G65</f>
        <v>418.5992</v>
      </c>
    </row>
    <row r="66" customFormat="false" ht="15" hidden="false" customHeight="false" outlineLevel="0" collapsed="false">
      <c r="A66" s="16" t="s">
        <v>130</v>
      </c>
      <c r="B66" s="18" t="s">
        <v>131</v>
      </c>
      <c r="C66" s="18" t="s">
        <v>132</v>
      </c>
      <c r="D66" s="19" t="n">
        <v>334.4</v>
      </c>
      <c r="E66" s="19" t="n">
        <v>1007</v>
      </c>
      <c r="F66" s="20" t="n">
        <f aca="false">D66+E66</f>
        <v>1341.4</v>
      </c>
      <c r="G66" s="20" t="n">
        <f aca="false">F66*2</f>
        <v>2682.8</v>
      </c>
      <c r="H66" s="19" t="n">
        <v>0.62</v>
      </c>
      <c r="I66" s="21" t="n">
        <f aca="false">H66*G66</f>
        <v>1663.336</v>
      </c>
    </row>
    <row r="67" customFormat="false" ht="15" hidden="false" customHeight="false" outlineLevel="0" collapsed="false">
      <c r="A67" s="16" t="s">
        <v>133</v>
      </c>
      <c r="B67" s="17" t="s">
        <v>134</v>
      </c>
      <c r="C67" s="17" t="s">
        <v>135</v>
      </c>
      <c r="D67" s="19" t="n">
        <v>2574.59</v>
      </c>
      <c r="E67" s="19" t="n">
        <v>2036</v>
      </c>
      <c r="F67" s="20" t="n">
        <f aca="false">D67+E67</f>
        <v>4610.59</v>
      </c>
      <c r="G67" s="20" t="n">
        <f aca="false">F67*2</f>
        <v>9221.18</v>
      </c>
      <c r="H67" s="19" t="n">
        <v>0.62</v>
      </c>
      <c r="I67" s="21" t="n">
        <f aca="false">H67*G67</f>
        <v>5717.1316</v>
      </c>
    </row>
    <row r="68" customFormat="false" ht="30.75" hidden="false" customHeight="false" outlineLevel="0" collapsed="false">
      <c r="A68" s="16" t="s">
        <v>136</v>
      </c>
      <c r="B68" s="18" t="s">
        <v>137</v>
      </c>
      <c r="C68" s="18" t="s">
        <v>138</v>
      </c>
      <c r="D68" s="19" t="n">
        <v>876</v>
      </c>
      <c r="E68" s="19" t="n">
        <v>1741</v>
      </c>
      <c r="F68" s="20" t="n">
        <f aca="false">D68+E68</f>
        <v>2617</v>
      </c>
      <c r="G68" s="20" t="n">
        <f aca="false">F68*2</f>
        <v>5234</v>
      </c>
      <c r="H68" s="19" t="n">
        <v>0.62</v>
      </c>
      <c r="I68" s="21" t="n">
        <f aca="false">H68*G68</f>
        <v>3245.08</v>
      </c>
    </row>
    <row r="69" customFormat="false" ht="15" hidden="false" customHeight="false" outlineLevel="0" collapsed="false">
      <c r="A69" s="16" t="s">
        <v>139</v>
      </c>
      <c r="B69" s="18" t="s">
        <v>140</v>
      </c>
      <c r="C69" s="18" t="s">
        <v>141</v>
      </c>
      <c r="D69" s="19" t="n">
        <v>540</v>
      </c>
      <c r="E69" s="19" t="n">
        <v>827</v>
      </c>
      <c r="F69" s="20" t="n">
        <f aca="false">D69+E69</f>
        <v>1367</v>
      </c>
      <c r="G69" s="20" t="n">
        <f aca="false">F69*2</f>
        <v>2734</v>
      </c>
      <c r="H69" s="19" t="n">
        <v>0.62</v>
      </c>
      <c r="I69" s="21" t="n">
        <f aca="false">H69*G69</f>
        <v>1695.08</v>
      </c>
    </row>
    <row r="70" customFormat="false" ht="15" hidden="false" customHeight="false" outlineLevel="0" collapsed="false">
      <c r="A70" s="16" t="s">
        <v>142</v>
      </c>
      <c r="B70" s="18" t="s">
        <v>143</v>
      </c>
      <c r="C70" s="18" t="s">
        <v>144</v>
      </c>
      <c r="D70" s="19" t="n">
        <v>334.4</v>
      </c>
      <c r="E70" s="19" t="n">
        <v>812</v>
      </c>
      <c r="F70" s="20" t="n">
        <f aca="false">D70+E70</f>
        <v>1146.4</v>
      </c>
      <c r="G70" s="20" t="n">
        <f aca="false">F70*2</f>
        <v>2292.8</v>
      </c>
      <c r="H70" s="19" t="n">
        <v>0.62</v>
      </c>
      <c r="I70" s="21" t="n">
        <f aca="false">H70*G70</f>
        <v>1421.536</v>
      </c>
    </row>
    <row r="71" customFormat="false" ht="15" hidden="false" customHeight="false" outlineLevel="0" collapsed="false">
      <c r="A71" s="16" t="s">
        <v>145</v>
      </c>
      <c r="B71" s="18" t="s">
        <v>146</v>
      </c>
      <c r="C71" s="18" t="s">
        <v>147</v>
      </c>
      <c r="D71" s="19" t="n">
        <v>640</v>
      </c>
      <c r="E71" s="19" t="n">
        <v>184</v>
      </c>
      <c r="F71" s="20" t="n">
        <f aca="false">D71+E71</f>
        <v>824</v>
      </c>
      <c r="G71" s="20" t="n">
        <f aca="false">F71*2</f>
        <v>1648</v>
      </c>
      <c r="H71" s="19" t="n">
        <v>0.62</v>
      </c>
      <c r="I71" s="21" t="n">
        <f aca="false">H71*G71</f>
        <v>1021.76</v>
      </c>
    </row>
    <row r="72" customFormat="false" ht="30.75" hidden="false" customHeight="false" outlineLevel="0" collapsed="false">
      <c r="A72" s="16" t="s">
        <v>148</v>
      </c>
      <c r="B72" s="18" t="s">
        <v>149</v>
      </c>
      <c r="C72" s="18" t="s">
        <v>150</v>
      </c>
      <c r="D72" s="19" t="n">
        <v>3162.34</v>
      </c>
      <c r="E72" s="19" t="n">
        <v>4803</v>
      </c>
      <c r="F72" s="20" t="n">
        <f aca="false">D72+E72</f>
        <v>7965.34</v>
      </c>
      <c r="G72" s="20" t="n">
        <f aca="false">F72*2</f>
        <v>15930.68</v>
      </c>
      <c r="H72" s="19" t="n">
        <v>0.62</v>
      </c>
      <c r="I72" s="21" t="n">
        <f aca="false">H72*G72</f>
        <v>9877.0216</v>
      </c>
    </row>
    <row r="73" customFormat="false" ht="15" hidden="false" customHeight="false" outlineLevel="0" collapsed="false">
      <c r="A73" s="16" t="s">
        <v>151</v>
      </c>
      <c r="B73" s="18" t="s">
        <v>152</v>
      </c>
      <c r="C73" s="18" t="s">
        <v>153</v>
      </c>
      <c r="D73" s="19" t="n">
        <v>1221.73</v>
      </c>
      <c r="E73" s="19" t="n">
        <v>725</v>
      </c>
      <c r="F73" s="20" t="n">
        <f aca="false">D73+E73</f>
        <v>1946.73</v>
      </c>
      <c r="G73" s="20" t="n">
        <f aca="false">F73*2</f>
        <v>3893.46</v>
      </c>
      <c r="H73" s="19" t="n">
        <v>0.62</v>
      </c>
      <c r="I73" s="21" t="n">
        <f aca="false">H73*G73</f>
        <v>2413.9452</v>
      </c>
    </row>
    <row r="74" customFormat="false" ht="15" hidden="false" customHeight="false" outlineLevel="0" collapsed="false">
      <c r="A74" s="16" t="s">
        <v>154</v>
      </c>
      <c r="B74" s="18" t="s">
        <v>155</v>
      </c>
      <c r="C74" s="18" t="s">
        <v>156</v>
      </c>
      <c r="D74" s="19" t="n">
        <v>2748</v>
      </c>
      <c r="E74" s="19" t="n">
        <v>1253</v>
      </c>
      <c r="F74" s="20" t="n">
        <f aca="false">D74+E74</f>
        <v>4001</v>
      </c>
      <c r="G74" s="20" t="n">
        <f aca="false">F74*2</f>
        <v>8002</v>
      </c>
      <c r="H74" s="19" t="n">
        <v>0.62</v>
      </c>
      <c r="I74" s="21" t="n">
        <f aca="false">H74*G74</f>
        <v>4961.24</v>
      </c>
    </row>
    <row r="75" customFormat="false" ht="30.75" hidden="false" customHeight="false" outlineLevel="0" collapsed="false">
      <c r="A75" s="16" t="s">
        <v>157</v>
      </c>
      <c r="B75" s="18" t="s">
        <v>158</v>
      </c>
      <c r="C75" s="18" t="s">
        <v>127</v>
      </c>
      <c r="D75" s="19" t="n">
        <v>2227.69</v>
      </c>
      <c r="E75" s="19" t="n">
        <v>65</v>
      </c>
      <c r="F75" s="20" t="n">
        <f aca="false">D75+E75</f>
        <v>2292.69</v>
      </c>
      <c r="G75" s="20" t="n">
        <f aca="false">F75*2</f>
        <v>4585.38</v>
      </c>
      <c r="H75" s="19" t="n">
        <v>0.62</v>
      </c>
      <c r="I75" s="21" t="n">
        <f aca="false">H75*G75</f>
        <v>2842.9356</v>
      </c>
    </row>
    <row r="76" customFormat="false" ht="15" hidden="false" customHeight="false" outlineLevel="0" collapsed="false">
      <c r="A76" s="16" t="s">
        <v>159</v>
      </c>
      <c r="B76" s="18" t="s">
        <v>160</v>
      </c>
      <c r="C76" s="18" t="s">
        <v>127</v>
      </c>
      <c r="D76" s="19" t="n">
        <v>744.51</v>
      </c>
      <c r="E76" s="19" t="n">
        <v>479</v>
      </c>
      <c r="F76" s="20" t="n">
        <f aca="false">D76+E76</f>
        <v>1223.51</v>
      </c>
      <c r="G76" s="20" t="n">
        <f aca="false">F76*2</f>
        <v>2447.02</v>
      </c>
      <c r="H76" s="19" t="n">
        <v>0.62</v>
      </c>
      <c r="I76" s="21" t="n">
        <f aca="false">H76*G76</f>
        <v>1517.1524</v>
      </c>
    </row>
    <row r="77" customFormat="false" ht="15" hidden="false" customHeight="false" outlineLevel="0" collapsed="false">
      <c r="A77" s="16" t="s">
        <v>161</v>
      </c>
      <c r="B77" s="18" t="s">
        <v>162</v>
      </c>
      <c r="C77" s="18" t="s">
        <v>163</v>
      </c>
      <c r="D77" s="19" t="n">
        <v>927.97</v>
      </c>
      <c r="E77" s="19" t="n">
        <v>172</v>
      </c>
      <c r="F77" s="20" t="n">
        <f aca="false">D77+E77</f>
        <v>1099.97</v>
      </c>
      <c r="G77" s="20" t="n">
        <f aca="false">F77*2</f>
        <v>2199.94</v>
      </c>
      <c r="H77" s="19" t="n">
        <v>0.62</v>
      </c>
      <c r="I77" s="21" t="n">
        <f aca="false">H77*G77</f>
        <v>1363.9628</v>
      </c>
    </row>
    <row r="78" customFormat="false" ht="30.75" hidden="false" customHeight="false" outlineLevel="0" collapsed="false">
      <c r="A78" s="16" t="s">
        <v>164</v>
      </c>
      <c r="B78" s="18" t="s">
        <v>165</v>
      </c>
      <c r="C78" s="18" t="s">
        <v>166</v>
      </c>
      <c r="D78" s="19" t="n">
        <v>334.4</v>
      </c>
      <c r="E78" s="19" t="n">
        <v>1229</v>
      </c>
      <c r="F78" s="20" t="n">
        <f aca="false">D78+E78</f>
        <v>1563.4</v>
      </c>
      <c r="G78" s="20" t="n">
        <f aca="false">F78*2</f>
        <v>3126.8</v>
      </c>
      <c r="H78" s="19" t="n">
        <v>0.62</v>
      </c>
      <c r="I78" s="21" t="n">
        <f aca="false">H78*G78</f>
        <v>1938.616</v>
      </c>
    </row>
    <row r="79" s="11" customFormat="true" ht="13.5" hidden="false" customHeight="true" outlineLevel="0" collapsed="false">
      <c r="A79" s="47" t="s">
        <v>167</v>
      </c>
      <c r="B79" s="47"/>
      <c r="C79" s="47"/>
      <c r="D79" s="48" t="s">
        <v>56</v>
      </c>
      <c r="E79" s="48"/>
      <c r="F79" s="49" t="n">
        <f aca="false">SUM(F64:F78)</f>
        <v>42123.02</v>
      </c>
      <c r="G79" s="50" t="n">
        <f aca="false">F79*2</f>
        <v>84246.04</v>
      </c>
      <c r="H79" s="28" t="n">
        <v>0.62</v>
      </c>
      <c r="I79" s="51" t="n">
        <f aca="false">H79*G79</f>
        <v>52232.5448</v>
      </c>
    </row>
    <row r="80" s="11" customFormat="true" ht="15" hidden="false" customHeight="false" outlineLevel="0" collapsed="false">
      <c r="A80" s="30"/>
      <c r="B80" s="31"/>
      <c r="C80" s="31"/>
      <c r="D80" s="3"/>
      <c r="E80" s="3"/>
      <c r="F80" s="32"/>
      <c r="G80" s="33"/>
      <c r="H80" s="33"/>
      <c r="I80" s="34"/>
    </row>
    <row r="81" s="11" customFormat="true" ht="15" hidden="false" customHeight="false" outlineLevel="0" collapsed="false">
      <c r="A81" s="35" t="s">
        <v>168</v>
      </c>
      <c r="B81" s="35"/>
      <c r="C81" s="35"/>
      <c r="D81" s="35"/>
      <c r="E81" s="35"/>
      <c r="F81" s="35"/>
      <c r="G81" s="35"/>
      <c r="H81" s="35"/>
      <c r="I81" s="35"/>
    </row>
    <row r="82" s="11" customFormat="true" ht="53.25" hidden="false" customHeight="true" outlineLevel="0" collapsed="false">
      <c r="A82" s="12" t="s">
        <v>3</v>
      </c>
      <c r="B82" s="13" t="s">
        <v>4</v>
      </c>
      <c r="C82" s="13" t="s">
        <v>5</v>
      </c>
      <c r="D82" s="14" t="s">
        <v>58</v>
      </c>
      <c r="E82" s="14"/>
      <c r="F82" s="14"/>
      <c r="G82" s="15" t="s">
        <v>9</v>
      </c>
      <c r="H82" s="15" t="s">
        <v>10</v>
      </c>
      <c r="I82" s="15" t="s">
        <v>11</v>
      </c>
    </row>
    <row r="83" s="11" customFormat="true" ht="15" hidden="false" customHeight="false" outlineLevel="0" collapsed="false">
      <c r="A83" s="16" t="s">
        <v>125</v>
      </c>
      <c r="B83" s="17" t="s">
        <v>126</v>
      </c>
      <c r="C83" s="17" t="s">
        <v>127</v>
      </c>
      <c r="D83" s="36" t="n">
        <v>816</v>
      </c>
      <c r="E83" s="36"/>
      <c r="F83" s="36"/>
      <c r="G83" s="20" t="n">
        <f aca="false">D83*2</f>
        <v>1632</v>
      </c>
      <c r="H83" s="19" t="n">
        <v>0.62</v>
      </c>
      <c r="I83" s="21" t="n">
        <f aca="false">H83*G83</f>
        <v>1011.84</v>
      </c>
    </row>
    <row r="84" s="11" customFormat="true" ht="30.75" hidden="false" customHeight="false" outlineLevel="0" collapsed="false">
      <c r="A84" s="16" t="s">
        <v>136</v>
      </c>
      <c r="B84" s="18" t="s">
        <v>137</v>
      </c>
      <c r="C84" s="18" t="s">
        <v>138</v>
      </c>
      <c r="D84" s="36" t="n">
        <v>825</v>
      </c>
      <c r="E84" s="36"/>
      <c r="F84" s="36"/>
      <c r="G84" s="20" t="n">
        <f aca="false">D84*2</f>
        <v>1650</v>
      </c>
      <c r="H84" s="19" t="n">
        <v>0.62</v>
      </c>
      <c r="I84" s="21" t="n">
        <f aca="false">H84*G84</f>
        <v>1023</v>
      </c>
    </row>
    <row r="85" s="11" customFormat="true" ht="15" hidden="false" customHeight="false" outlineLevel="0" collapsed="false">
      <c r="A85" s="16" t="s">
        <v>161</v>
      </c>
      <c r="B85" s="18" t="s">
        <v>162</v>
      </c>
      <c r="C85" s="18" t="s">
        <v>163</v>
      </c>
      <c r="D85" s="36" t="n">
        <v>701</v>
      </c>
      <c r="E85" s="36"/>
      <c r="F85" s="36"/>
      <c r="G85" s="20" t="n">
        <f aca="false">D85*2</f>
        <v>1402</v>
      </c>
      <c r="H85" s="19" t="n">
        <v>0.62</v>
      </c>
      <c r="I85" s="21" t="n">
        <f aca="false">H85*G85</f>
        <v>869.24</v>
      </c>
    </row>
    <row r="86" s="11" customFormat="true" ht="15" hidden="false" customHeight="true" outlineLevel="0" collapsed="false">
      <c r="A86" s="24" t="s">
        <v>169</v>
      </c>
      <c r="B86" s="24"/>
      <c r="C86" s="24"/>
      <c r="D86" s="25" t="s">
        <v>56</v>
      </c>
      <c r="E86" s="25"/>
      <c r="F86" s="26" t="n">
        <f aca="false">SUM(D83:F85)</f>
        <v>2342</v>
      </c>
      <c r="G86" s="27" t="n">
        <f aca="false">SUM(G83:G85)</f>
        <v>4684</v>
      </c>
      <c r="H86" s="28" t="n">
        <v>0.62</v>
      </c>
      <c r="I86" s="29" t="n">
        <f aca="false">H86*G86</f>
        <v>2904.08</v>
      </c>
    </row>
    <row r="87" s="11" customFormat="true" ht="15" hidden="false" customHeight="true" outlineLevel="0" collapsed="false">
      <c r="A87" s="43" t="s">
        <v>170</v>
      </c>
      <c r="B87" s="43"/>
      <c r="C87" s="43"/>
      <c r="D87" s="43"/>
      <c r="E87" s="43"/>
      <c r="F87" s="43"/>
      <c r="G87" s="43"/>
      <c r="H87" s="43"/>
      <c r="I87" s="44" t="n">
        <f aca="false">SUM(I79+I86)</f>
        <v>55136.6248</v>
      </c>
    </row>
    <row r="88" s="11" customFormat="true" ht="15" hidden="false" customHeight="false" outlineLevel="0" collapsed="false">
      <c r="A88" s="30"/>
      <c r="B88" s="31"/>
      <c r="C88" s="31"/>
      <c r="D88" s="3"/>
      <c r="E88" s="3"/>
      <c r="F88" s="32"/>
      <c r="G88" s="33"/>
      <c r="H88" s="33"/>
      <c r="I88" s="34"/>
    </row>
    <row r="89" s="11" customFormat="true" ht="15" hidden="false" customHeight="false" outlineLevel="0" collapsed="false">
      <c r="A89" s="9" t="s">
        <v>171</v>
      </c>
      <c r="B89" s="9"/>
      <c r="C89" s="9"/>
      <c r="D89" s="9"/>
      <c r="E89" s="9"/>
      <c r="F89" s="9"/>
      <c r="G89" s="9"/>
      <c r="H89" s="9"/>
      <c r="I89" s="9"/>
    </row>
    <row r="90" s="11" customFormat="true" ht="15" hidden="false" customHeight="false" outlineLevel="0" collapsed="false">
      <c r="A90" s="35" t="s">
        <v>172</v>
      </c>
      <c r="B90" s="35"/>
      <c r="C90" s="35"/>
      <c r="D90" s="35"/>
      <c r="E90" s="35"/>
      <c r="F90" s="35"/>
      <c r="G90" s="35"/>
      <c r="H90" s="35"/>
      <c r="I90" s="35"/>
    </row>
    <row r="91" s="11" customFormat="true" ht="53.25" hidden="false" customHeight="false" outlineLevel="0" collapsed="false">
      <c r="A91" s="12" t="s">
        <v>3</v>
      </c>
      <c r="B91" s="13" t="s">
        <v>4</v>
      </c>
      <c r="C91" s="13" t="s">
        <v>5</v>
      </c>
      <c r="D91" s="14" t="s">
        <v>6</v>
      </c>
      <c r="E91" s="14" t="s">
        <v>7</v>
      </c>
      <c r="F91" s="15" t="s">
        <v>8</v>
      </c>
      <c r="G91" s="15" t="s">
        <v>9</v>
      </c>
      <c r="H91" s="15" t="s">
        <v>10</v>
      </c>
      <c r="I91" s="15" t="s">
        <v>11</v>
      </c>
    </row>
    <row r="92" customFormat="false" ht="15" hidden="false" customHeight="false" outlineLevel="0" collapsed="false">
      <c r="A92" s="16" t="s">
        <v>173</v>
      </c>
      <c r="B92" s="18" t="s">
        <v>174</v>
      </c>
      <c r="C92" s="18" t="s">
        <v>175</v>
      </c>
      <c r="D92" s="19" t="n">
        <v>3140.36</v>
      </c>
      <c r="E92" s="19" t="n">
        <v>571.12</v>
      </c>
      <c r="F92" s="20" t="n">
        <f aca="false">D92+E92</f>
        <v>3711.48</v>
      </c>
      <c r="G92" s="20" t="n">
        <f aca="false">F92*2</f>
        <v>7422.96</v>
      </c>
      <c r="H92" s="19" t="n">
        <v>0.62</v>
      </c>
      <c r="I92" s="21" t="n">
        <f aca="false">H92*G92</f>
        <v>4602.2352</v>
      </c>
    </row>
    <row r="93" customFormat="false" ht="15" hidden="false" customHeight="false" outlineLevel="0" collapsed="false">
      <c r="A93" s="16" t="s">
        <v>176</v>
      </c>
      <c r="B93" s="18" t="s">
        <v>177</v>
      </c>
      <c r="C93" s="18" t="s">
        <v>175</v>
      </c>
      <c r="D93" s="19" t="n">
        <v>1122</v>
      </c>
      <c r="E93" s="19" t="n">
        <v>0</v>
      </c>
      <c r="F93" s="20" t="n">
        <f aca="false">D93+E93</f>
        <v>1122</v>
      </c>
      <c r="G93" s="20" t="n">
        <f aca="false">F93*2</f>
        <v>2244</v>
      </c>
      <c r="H93" s="19" t="n">
        <v>0.62</v>
      </c>
      <c r="I93" s="21" t="n">
        <f aca="false">H93*G93</f>
        <v>1391.28</v>
      </c>
    </row>
    <row r="94" customFormat="false" ht="15" hidden="false" customHeight="false" outlineLevel="0" collapsed="false">
      <c r="A94" s="16" t="s">
        <v>178</v>
      </c>
      <c r="B94" s="18" t="s">
        <v>179</v>
      </c>
      <c r="C94" s="18" t="s">
        <v>180</v>
      </c>
      <c r="D94" s="19" t="n">
        <v>334.4</v>
      </c>
      <c r="E94" s="19" t="n">
        <v>0</v>
      </c>
      <c r="F94" s="20" t="n">
        <f aca="false">D94+E94</f>
        <v>334.4</v>
      </c>
      <c r="G94" s="20" t="n">
        <f aca="false">F94*2</f>
        <v>668.8</v>
      </c>
      <c r="H94" s="19" t="n">
        <v>0.62</v>
      </c>
      <c r="I94" s="21" t="n">
        <f aca="false">H94*G94</f>
        <v>414.656</v>
      </c>
    </row>
    <row r="95" customFormat="false" ht="30.75" hidden="false" customHeight="false" outlineLevel="0" collapsed="false">
      <c r="A95" s="16" t="s">
        <v>181</v>
      </c>
      <c r="B95" s="18" t="s">
        <v>182</v>
      </c>
      <c r="C95" s="18" t="s">
        <v>183</v>
      </c>
      <c r="D95" s="19" t="n">
        <v>2272.18</v>
      </c>
      <c r="E95" s="19" t="n">
        <v>1930</v>
      </c>
      <c r="F95" s="20" t="n">
        <f aca="false">D95+E95</f>
        <v>4202.18</v>
      </c>
      <c r="G95" s="20" t="n">
        <f aca="false">F95*2</f>
        <v>8404.36</v>
      </c>
      <c r="H95" s="19" t="n">
        <v>0.62</v>
      </c>
      <c r="I95" s="21" t="n">
        <f aca="false">H95*G95</f>
        <v>5210.7032</v>
      </c>
    </row>
    <row r="96" customFormat="false" ht="15" hidden="false" customHeight="false" outlineLevel="0" collapsed="false">
      <c r="A96" s="16" t="s">
        <v>184</v>
      </c>
      <c r="B96" s="18" t="s">
        <v>185</v>
      </c>
      <c r="C96" s="18" t="s">
        <v>186</v>
      </c>
      <c r="D96" s="19" t="n">
        <v>948.9</v>
      </c>
      <c r="E96" s="19" t="n">
        <v>2390.25</v>
      </c>
      <c r="F96" s="20" t="n">
        <f aca="false">D96+E96</f>
        <v>3339.15</v>
      </c>
      <c r="G96" s="20" t="n">
        <f aca="false">F96*2</f>
        <v>6678.3</v>
      </c>
      <c r="H96" s="19" t="n">
        <v>0.62</v>
      </c>
      <c r="I96" s="21" t="n">
        <f aca="false">H96*G96</f>
        <v>4140.546</v>
      </c>
    </row>
    <row r="97" customFormat="false" ht="15" hidden="false" customHeight="false" outlineLevel="0" collapsed="false">
      <c r="A97" s="16" t="s">
        <v>187</v>
      </c>
      <c r="B97" s="18" t="s">
        <v>188</v>
      </c>
      <c r="C97" s="18" t="s">
        <v>189</v>
      </c>
      <c r="D97" s="19" t="n">
        <v>334.4</v>
      </c>
      <c r="E97" s="19" t="n">
        <v>0</v>
      </c>
      <c r="F97" s="20" t="n">
        <f aca="false">D97+E97</f>
        <v>334.4</v>
      </c>
      <c r="G97" s="20" t="n">
        <f aca="false">F97*2</f>
        <v>668.8</v>
      </c>
      <c r="H97" s="19" t="n">
        <v>0.62</v>
      </c>
      <c r="I97" s="21" t="n">
        <f aca="false">H97*G97</f>
        <v>414.656</v>
      </c>
    </row>
    <row r="98" customFormat="false" ht="15" hidden="false" customHeight="false" outlineLevel="0" collapsed="false">
      <c r="A98" s="16" t="s">
        <v>190</v>
      </c>
      <c r="B98" s="18" t="s">
        <v>191</v>
      </c>
      <c r="C98" s="18" t="s">
        <v>192</v>
      </c>
      <c r="D98" s="19" t="n">
        <v>334.4</v>
      </c>
      <c r="E98" s="19" t="n">
        <v>0</v>
      </c>
      <c r="F98" s="20" t="n">
        <f aca="false">D98+E98</f>
        <v>334.4</v>
      </c>
      <c r="G98" s="20" t="n">
        <f aca="false">F98*2</f>
        <v>668.8</v>
      </c>
      <c r="H98" s="19" t="n">
        <v>0.62</v>
      </c>
      <c r="I98" s="21" t="n">
        <f aca="false">H98*G98</f>
        <v>414.656</v>
      </c>
    </row>
    <row r="99" customFormat="false" ht="15" hidden="false" customHeight="false" outlineLevel="0" collapsed="false">
      <c r="A99" s="16" t="s">
        <v>193</v>
      </c>
      <c r="B99" s="18" t="s">
        <v>194</v>
      </c>
      <c r="C99" s="18" t="s">
        <v>195</v>
      </c>
      <c r="D99" s="19" t="n">
        <v>851.2</v>
      </c>
      <c r="E99" s="19" t="n">
        <v>1845</v>
      </c>
      <c r="F99" s="20" t="n">
        <f aca="false">D99+E99</f>
        <v>2696.2</v>
      </c>
      <c r="G99" s="20" t="n">
        <f aca="false">F99*2</f>
        <v>5392.4</v>
      </c>
      <c r="H99" s="19" t="n">
        <v>0.62</v>
      </c>
      <c r="I99" s="21" t="n">
        <f aca="false">H99*G99</f>
        <v>3343.288</v>
      </c>
    </row>
    <row r="100" customFormat="false" ht="15" hidden="false" customHeight="false" outlineLevel="0" collapsed="false">
      <c r="A100" s="45" t="s">
        <v>196</v>
      </c>
      <c r="B100" s="46" t="s">
        <v>197</v>
      </c>
      <c r="C100" s="46" t="s">
        <v>198</v>
      </c>
      <c r="D100" s="19" t="n">
        <v>645.13</v>
      </c>
      <c r="E100" s="19" t="n">
        <v>0</v>
      </c>
      <c r="F100" s="20" t="n">
        <f aca="false">D100+E100</f>
        <v>645.13</v>
      </c>
      <c r="G100" s="20" t="n">
        <f aca="false">F100*2</f>
        <v>1290.26</v>
      </c>
      <c r="H100" s="19" t="n">
        <v>0.62</v>
      </c>
      <c r="I100" s="21" t="n">
        <f aca="false">H100*G100</f>
        <v>799.9612</v>
      </c>
    </row>
    <row r="101" customFormat="false" ht="15" hidden="false" customHeight="false" outlineLevel="0" collapsed="false">
      <c r="A101" s="45" t="s">
        <v>199</v>
      </c>
      <c r="B101" s="46" t="s">
        <v>200</v>
      </c>
      <c r="C101" s="46" t="s">
        <v>201</v>
      </c>
      <c r="D101" s="19" t="n">
        <v>334.4</v>
      </c>
      <c r="E101" s="19" t="n">
        <v>0</v>
      </c>
      <c r="F101" s="20" t="n">
        <f aca="false">D101+E101</f>
        <v>334.4</v>
      </c>
      <c r="G101" s="20" t="n">
        <f aca="false">F101*2</f>
        <v>668.8</v>
      </c>
      <c r="H101" s="19" t="n">
        <v>0.62</v>
      </c>
      <c r="I101" s="21" t="n">
        <f aca="false">H101*G101</f>
        <v>414.656</v>
      </c>
    </row>
    <row r="102" customFormat="false" ht="15" hidden="false" customHeight="false" outlineLevel="0" collapsed="false">
      <c r="A102" s="16" t="s">
        <v>202</v>
      </c>
      <c r="B102" s="18" t="s">
        <v>203</v>
      </c>
      <c r="C102" s="18" t="s">
        <v>204</v>
      </c>
      <c r="D102" s="19" t="n">
        <v>334.4</v>
      </c>
      <c r="E102" s="19" t="n">
        <v>0</v>
      </c>
      <c r="F102" s="20" t="n">
        <f aca="false">D102+E102</f>
        <v>334.4</v>
      </c>
      <c r="G102" s="20" t="n">
        <f aca="false">F102*2</f>
        <v>668.8</v>
      </c>
      <c r="H102" s="19" t="n">
        <v>0.62</v>
      </c>
      <c r="I102" s="21" t="n">
        <f aca="false">H102*G102</f>
        <v>414.656</v>
      </c>
    </row>
    <row r="103" customFormat="false" ht="15" hidden="false" customHeight="false" outlineLevel="0" collapsed="false">
      <c r="A103" s="16" t="s">
        <v>205</v>
      </c>
      <c r="B103" s="18" t="s">
        <v>206</v>
      </c>
      <c r="C103" s="18" t="s">
        <v>207</v>
      </c>
      <c r="D103" s="19" t="n">
        <v>334.4</v>
      </c>
      <c r="E103" s="19" t="n">
        <v>0</v>
      </c>
      <c r="F103" s="20" t="n">
        <f aca="false">D103+E103</f>
        <v>334.4</v>
      </c>
      <c r="G103" s="20" t="n">
        <f aca="false">F103*2</f>
        <v>668.8</v>
      </c>
      <c r="H103" s="19" t="n">
        <v>0.62</v>
      </c>
      <c r="I103" s="21" t="n">
        <f aca="false">H103*G103</f>
        <v>414.656</v>
      </c>
    </row>
    <row r="104" customFormat="false" ht="15" hidden="false" customHeight="false" outlineLevel="0" collapsed="false">
      <c r="A104" s="16" t="s">
        <v>208</v>
      </c>
      <c r="B104" s="18" t="s">
        <v>209</v>
      </c>
      <c r="C104" s="18" t="s">
        <v>210</v>
      </c>
      <c r="D104" s="19" t="n">
        <v>2638.17</v>
      </c>
      <c r="E104" s="19" t="n">
        <v>1160.5</v>
      </c>
      <c r="F104" s="20" t="n">
        <f aca="false">D104+E104</f>
        <v>3798.67</v>
      </c>
      <c r="G104" s="20" t="n">
        <f aca="false">F104*2</f>
        <v>7597.34</v>
      </c>
      <c r="H104" s="19" t="n">
        <v>0.62</v>
      </c>
      <c r="I104" s="21" t="n">
        <f aca="false">H104*G104</f>
        <v>4710.3508</v>
      </c>
    </row>
    <row r="105" customFormat="false" ht="15" hidden="false" customHeight="false" outlineLevel="0" collapsed="false">
      <c r="A105" s="16" t="s">
        <v>211</v>
      </c>
      <c r="B105" s="18" t="s">
        <v>212</v>
      </c>
      <c r="C105" s="18" t="s">
        <v>213</v>
      </c>
      <c r="D105" s="19" t="n">
        <v>3345.5</v>
      </c>
      <c r="E105" s="19" t="n">
        <v>885.4</v>
      </c>
      <c r="F105" s="20" t="n">
        <f aca="false">D105+E105</f>
        <v>4230.9</v>
      </c>
      <c r="G105" s="20" t="n">
        <f aca="false">F105*2</f>
        <v>8461.8</v>
      </c>
      <c r="H105" s="19" t="n">
        <v>0.62</v>
      </c>
      <c r="I105" s="21" t="n">
        <f aca="false">H105*G105</f>
        <v>5246.316</v>
      </c>
    </row>
    <row r="106" s="11" customFormat="true" ht="13.5" hidden="false" customHeight="true" outlineLevel="0" collapsed="false">
      <c r="A106" s="24" t="s">
        <v>214</v>
      </c>
      <c r="B106" s="24"/>
      <c r="C106" s="24"/>
      <c r="D106" s="25" t="s">
        <v>56</v>
      </c>
      <c r="E106" s="25"/>
      <c r="F106" s="26" t="n">
        <f aca="false">SUM(F92:F105)</f>
        <v>25752.11</v>
      </c>
      <c r="G106" s="27" t="n">
        <f aca="false">F106*2</f>
        <v>51504.22</v>
      </c>
      <c r="H106" s="28" t="n">
        <v>0.62</v>
      </c>
      <c r="I106" s="29" t="n">
        <f aca="false">H106*G106</f>
        <v>31932.6164</v>
      </c>
    </row>
    <row r="107" s="11" customFormat="true" ht="15" hidden="false" customHeight="false" outlineLevel="0" collapsed="false">
      <c r="A107" s="30"/>
      <c r="B107" s="31"/>
      <c r="C107" s="31"/>
      <c r="D107" s="3"/>
      <c r="E107" s="3"/>
      <c r="F107" s="32"/>
      <c r="G107" s="33"/>
      <c r="H107" s="33"/>
      <c r="I107" s="34"/>
    </row>
    <row r="108" s="11" customFormat="true" ht="15" hidden="false" customHeight="false" outlineLevel="0" collapsed="false">
      <c r="A108" s="35" t="s">
        <v>215</v>
      </c>
      <c r="B108" s="35"/>
      <c r="C108" s="35"/>
      <c r="D108" s="35"/>
      <c r="E108" s="35"/>
      <c r="F108" s="35"/>
      <c r="G108" s="35"/>
      <c r="H108" s="35"/>
      <c r="I108" s="35"/>
    </row>
    <row r="109" s="11" customFormat="true" ht="40.5" hidden="false" customHeight="true" outlineLevel="0" collapsed="false">
      <c r="A109" s="12" t="s">
        <v>3</v>
      </c>
      <c r="B109" s="13" t="s">
        <v>4</v>
      </c>
      <c r="C109" s="13" t="s">
        <v>5</v>
      </c>
      <c r="D109" s="14" t="s">
        <v>216</v>
      </c>
      <c r="E109" s="14"/>
      <c r="F109" s="14"/>
      <c r="G109" s="15" t="s">
        <v>9</v>
      </c>
      <c r="H109" s="15" t="s">
        <v>10</v>
      </c>
      <c r="I109" s="15" t="s">
        <v>11</v>
      </c>
    </row>
    <row r="110" s="11" customFormat="true" ht="15" hidden="false" customHeight="false" outlineLevel="0" collapsed="false">
      <c r="A110" s="45" t="s">
        <v>196</v>
      </c>
      <c r="B110" s="46" t="s">
        <v>197</v>
      </c>
      <c r="C110" s="46" t="s">
        <v>198</v>
      </c>
      <c r="D110" s="36" t="n">
        <v>371.91</v>
      </c>
      <c r="E110" s="36"/>
      <c r="F110" s="36"/>
      <c r="G110" s="20" t="n">
        <f aca="false">D110*2</f>
        <v>743.82</v>
      </c>
      <c r="H110" s="19" t="n">
        <v>0.62</v>
      </c>
      <c r="I110" s="21" t="n">
        <f aca="false">H110*G110</f>
        <v>461.1684</v>
      </c>
    </row>
    <row r="111" s="11" customFormat="true" ht="15" hidden="false" customHeight="false" outlineLevel="0" collapsed="false">
      <c r="A111" s="16" t="s">
        <v>202</v>
      </c>
      <c r="B111" s="18" t="s">
        <v>203</v>
      </c>
      <c r="C111" s="18" t="s">
        <v>204</v>
      </c>
      <c r="D111" s="36" t="n">
        <v>1265.6</v>
      </c>
      <c r="E111" s="36"/>
      <c r="F111" s="36"/>
      <c r="G111" s="20" t="n">
        <f aca="false">D111*2</f>
        <v>2531.2</v>
      </c>
      <c r="H111" s="19" t="n">
        <v>0.62</v>
      </c>
      <c r="I111" s="21" t="n">
        <f aca="false">H111*G111</f>
        <v>1569.344</v>
      </c>
    </row>
    <row r="112" s="11" customFormat="true" ht="15" hidden="false" customHeight="false" outlineLevel="0" collapsed="false">
      <c r="A112" s="16" t="s">
        <v>208</v>
      </c>
      <c r="B112" s="18" t="s">
        <v>209</v>
      </c>
      <c r="C112" s="18" t="s">
        <v>210</v>
      </c>
      <c r="D112" s="36" t="n">
        <v>853.04</v>
      </c>
      <c r="E112" s="36"/>
      <c r="F112" s="36"/>
      <c r="G112" s="20" t="n">
        <f aca="false">D112*2</f>
        <v>1706.08</v>
      </c>
      <c r="H112" s="19" t="n">
        <v>0.62</v>
      </c>
      <c r="I112" s="21" t="n">
        <f aca="false">H112*G112</f>
        <v>1057.7696</v>
      </c>
    </row>
    <row r="113" s="11" customFormat="true" ht="15" hidden="false" customHeight="true" outlineLevel="0" collapsed="false">
      <c r="A113" s="24" t="s">
        <v>169</v>
      </c>
      <c r="B113" s="24"/>
      <c r="C113" s="24"/>
      <c r="D113" s="25" t="s">
        <v>56</v>
      </c>
      <c r="E113" s="25"/>
      <c r="F113" s="26" t="n">
        <f aca="false">SUM(D110:F112)</f>
        <v>2490.55</v>
      </c>
      <c r="G113" s="27" t="n">
        <f aca="false">SUM(G110:G112)</f>
        <v>4981.1</v>
      </c>
      <c r="H113" s="28" t="n">
        <v>0.62</v>
      </c>
      <c r="I113" s="29" t="n">
        <f aca="false">H113*G113</f>
        <v>3088.282</v>
      </c>
    </row>
    <row r="114" s="11" customFormat="true" ht="15" hidden="false" customHeight="true" outlineLevel="0" collapsed="false">
      <c r="A114" s="43" t="s">
        <v>217</v>
      </c>
      <c r="B114" s="43"/>
      <c r="C114" s="43"/>
      <c r="D114" s="43"/>
      <c r="E114" s="43"/>
      <c r="F114" s="43"/>
      <c r="G114" s="43"/>
      <c r="H114" s="43"/>
      <c r="I114" s="44" t="n">
        <f aca="false">SUM(I106+I113)</f>
        <v>35020.8984</v>
      </c>
    </row>
    <row r="115" s="11" customFormat="true" ht="15" hidden="false" customHeight="false" outlineLevel="0" collapsed="false">
      <c r="A115" s="30"/>
      <c r="B115" s="31"/>
      <c r="C115" s="31"/>
      <c r="D115" s="3"/>
      <c r="E115" s="3"/>
      <c r="F115" s="32"/>
      <c r="G115" s="33"/>
      <c r="H115" s="33"/>
      <c r="I115" s="34"/>
    </row>
    <row r="116" s="11" customFormat="true" ht="15" hidden="false" customHeight="false" outlineLevel="0" collapsed="false">
      <c r="A116" s="9" t="s">
        <v>218</v>
      </c>
      <c r="B116" s="9"/>
      <c r="C116" s="9"/>
      <c r="D116" s="9"/>
      <c r="E116" s="9"/>
      <c r="F116" s="9"/>
      <c r="G116" s="9"/>
      <c r="H116" s="9"/>
      <c r="I116" s="9"/>
    </row>
    <row r="117" s="11" customFormat="true" ht="15" hidden="false" customHeight="false" outlineLevel="0" collapsed="false">
      <c r="A117" s="35" t="s">
        <v>219</v>
      </c>
      <c r="B117" s="35"/>
      <c r="C117" s="35"/>
      <c r="D117" s="35"/>
      <c r="E117" s="35"/>
      <c r="F117" s="35"/>
      <c r="G117" s="35"/>
      <c r="H117" s="35"/>
      <c r="I117" s="35"/>
    </row>
    <row r="118" s="11" customFormat="true" ht="53.25" hidden="false" customHeight="false" outlineLevel="0" collapsed="false">
      <c r="A118" s="12" t="s">
        <v>3</v>
      </c>
      <c r="B118" s="13" t="s">
        <v>4</v>
      </c>
      <c r="C118" s="13" t="s">
        <v>5</v>
      </c>
      <c r="D118" s="14" t="s">
        <v>6</v>
      </c>
      <c r="E118" s="14" t="s">
        <v>7</v>
      </c>
      <c r="F118" s="15" t="s">
        <v>8</v>
      </c>
      <c r="G118" s="15" t="s">
        <v>9</v>
      </c>
      <c r="H118" s="15" t="s">
        <v>10</v>
      </c>
      <c r="I118" s="15" t="s">
        <v>11</v>
      </c>
    </row>
    <row r="119" customFormat="false" ht="15" hidden="false" customHeight="false" outlineLevel="0" collapsed="false">
      <c r="A119" s="16" t="s">
        <v>220</v>
      </c>
      <c r="B119" s="17" t="s">
        <v>221</v>
      </c>
      <c r="C119" s="17" t="s">
        <v>222</v>
      </c>
      <c r="D119" s="19" t="n">
        <v>3977.35</v>
      </c>
      <c r="E119" s="19" t="n">
        <v>3475</v>
      </c>
      <c r="F119" s="20" t="n">
        <f aca="false">D119+E119</f>
        <v>7452.35</v>
      </c>
      <c r="G119" s="20" t="n">
        <f aca="false">F119*2</f>
        <v>14904.7</v>
      </c>
      <c r="H119" s="19" t="n">
        <v>0.62</v>
      </c>
      <c r="I119" s="21" t="n">
        <f aca="false">H119*G119</f>
        <v>9240.914</v>
      </c>
    </row>
    <row r="120" customFormat="false" ht="15" hidden="false" customHeight="false" outlineLevel="0" collapsed="false">
      <c r="A120" s="16" t="s">
        <v>223</v>
      </c>
      <c r="B120" s="17" t="s">
        <v>224</v>
      </c>
      <c r="C120" s="17" t="s">
        <v>222</v>
      </c>
      <c r="D120" s="19" t="n">
        <v>1369</v>
      </c>
      <c r="E120" s="19" t="n">
        <v>68.5</v>
      </c>
      <c r="F120" s="20" t="n">
        <f aca="false">D120+E120</f>
        <v>1437.5</v>
      </c>
      <c r="G120" s="20" t="n">
        <f aca="false">F120*2</f>
        <v>2875</v>
      </c>
      <c r="H120" s="19" t="n">
        <v>0.62</v>
      </c>
      <c r="I120" s="21" t="n">
        <f aca="false">H120*G120</f>
        <v>1782.5</v>
      </c>
    </row>
    <row r="121" customFormat="false" ht="15" hidden="false" customHeight="false" outlineLevel="0" collapsed="false">
      <c r="A121" s="16" t="s">
        <v>225</v>
      </c>
      <c r="B121" s="18" t="s">
        <v>226</v>
      </c>
      <c r="C121" s="18" t="s">
        <v>227</v>
      </c>
      <c r="D121" s="19" t="n">
        <v>334.4</v>
      </c>
      <c r="E121" s="19" t="n">
        <v>920.52</v>
      </c>
      <c r="F121" s="20" t="n">
        <f aca="false">D121+E121</f>
        <v>1254.92</v>
      </c>
      <c r="G121" s="20" t="n">
        <f aca="false">F121*2</f>
        <v>2509.84</v>
      </c>
      <c r="H121" s="19" t="n">
        <v>0.62</v>
      </c>
      <c r="I121" s="21" t="n">
        <f aca="false">H121*G121</f>
        <v>1556.1008</v>
      </c>
    </row>
    <row r="122" customFormat="false" ht="15" hidden="false" customHeight="false" outlineLevel="0" collapsed="false">
      <c r="A122" s="16" t="s">
        <v>228</v>
      </c>
      <c r="B122" s="17" t="s">
        <v>229</v>
      </c>
      <c r="C122" s="17" t="s">
        <v>230</v>
      </c>
      <c r="D122" s="19" t="n">
        <v>572.67</v>
      </c>
      <c r="E122" s="19" t="n">
        <v>1500</v>
      </c>
      <c r="F122" s="20" t="n">
        <f aca="false">D122+E122</f>
        <v>2072.67</v>
      </c>
      <c r="G122" s="20" t="n">
        <f aca="false">F122*2</f>
        <v>4145.34</v>
      </c>
      <c r="H122" s="19" t="n">
        <v>0.62</v>
      </c>
      <c r="I122" s="21" t="n">
        <f aca="false">H122*G122</f>
        <v>2570.1108</v>
      </c>
    </row>
    <row r="123" customFormat="false" ht="15" hidden="false" customHeight="false" outlineLevel="0" collapsed="false">
      <c r="A123" s="16" t="s">
        <v>231</v>
      </c>
      <c r="B123" s="17" t="s">
        <v>232</v>
      </c>
      <c r="C123" s="17" t="s">
        <v>233</v>
      </c>
      <c r="D123" s="19" t="n">
        <v>2915</v>
      </c>
      <c r="E123" s="19" t="n">
        <v>420.28</v>
      </c>
      <c r="F123" s="20" t="n">
        <f aca="false">D123+E123</f>
        <v>3335.28</v>
      </c>
      <c r="G123" s="20" t="n">
        <f aca="false">F123*2</f>
        <v>6670.56</v>
      </c>
      <c r="H123" s="19" t="n">
        <v>0.62</v>
      </c>
      <c r="I123" s="21" t="n">
        <f aca="false">H123*G123</f>
        <v>4135.7472</v>
      </c>
    </row>
    <row r="124" customFormat="false" ht="15" hidden="false" customHeight="false" outlineLevel="0" collapsed="false">
      <c r="A124" s="16" t="s">
        <v>234</v>
      </c>
      <c r="B124" s="18" t="s">
        <v>235</v>
      </c>
      <c r="C124" s="18" t="s">
        <v>236</v>
      </c>
      <c r="D124" s="19" t="n">
        <v>525</v>
      </c>
      <c r="E124" s="19" t="n">
        <v>1953.95</v>
      </c>
      <c r="F124" s="20" t="n">
        <f aca="false">D124+E124</f>
        <v>2478.95</v>
      </c>
      <c r="G124" s="20" t="n">
        <f aca="false">F124*2</f>
        <v>4957.9</v>
      </c>
      <c r="H124" s="19" t="n">
        <v>0.62</v>
      </c>
      <c r="I124" s="21" t="n">
        <f aca="false">H124*G124</f>
        <v>3073.898</v>
      </c>
    </row>
    <row r="125" customFormat="false" ht="15" hidden="false" customHeight="false" outlineLevel="0" collapsed="false">
      <c r="A125" s="16" t="s">
        <v>237</v>
      </c>
      <c r="B125" s="18" t="s">
        <v>238</v>
      </c>
      <c r="C125" s="18" t="s">
        <v>239</v>
      </c>
      <c r="D125" s="19" t="n">
        <v>334.4</v>
      </c>
      <c r="E125" s="19" t="n">
        <v>531</v>
      </c>
      <c r="F125" s="20" t="n">
        <f aca="false">D125+E125</f>
        <v>865.4</v>
      </c>
      <c r="G125" s="20" t="n">
        <f aca="false">F125*2</f>
        <v>1730.8</v>
      </c>
      <c r="H125" s="19" t="n">
        <v>0.62</v>
      </c>
      <c r="I125" s="21" t="n">
        <f aca="false">H125*G125</f>
        <v>1073.096</v>
      </c>
    </row>
    <row r="126" customFormat="false" ht="15" hidden="false" customHeight="false" outlineLevel="0" collapsed="false">
      <c r="A126" s="16" t="s">
        <v>240</v>
      </c>
      <c r="B126" s="17" t="s">
        <v>241</v>
      </c>
      <c r="C126" s="17" t="s">
        <v>242</v>
      </c>
      <c r="D126" s="19" t="n">
        <v>1982.74</v>
      </c>
      <c r="E126" s="19" t="n">
        <v>320</v>
      </c>
      <c r="F126" s="20" t="n">
        <f aca="false">D126+E126</f>
        <v>2302.74</v>
      </c>
      <c r="G126" s="20" t="n">
        <f aca="false">F126*2</f>
        <v>4605.48</v>
      </c>
      <c r="H126" s="19" t="n">
        <v>0.62</v>
      </c>
      <c r="I126" s="21" t="n">
        <f aca="false">H126*G126</f>
        <v>2855.3976</v>
      </c>
    </row>
    <row r="127" customFormat="false" ht="15" hidden="false" customHeight="false" outlineLevel="0" collapsed="false">
      <c r="A127" s="16" t="s">
        <v>243</v>
      </c>
      <c r="B127" s="18" t="s">
        <v>244</v>
      </c>
      <c r="C127" s="18" t="s">
        <v>245</v>
      </c>
      <c r="D127" s="19" t="n">
        <v>1166.84</v>
      </c>
      <c r="E127" s="19" t="n">
        <v>293.59</v>
      </c>
      <c r="F127" s="20" t="n">
        <f aca="false">D127+E127</f>
        <v>1460.43</v>
      </c>
      <c r="G127" s="20" t="n">
        <f aca="false">F127*2</f>
        <v>2920.86</v>
      </c>
      <c r="H127" s="19" t="n">
        <v>0.62</v>
      </c>
      <c r="I127" s="21" t="n">
        <f aca="false">H127*G127</f>
        <v>1810.9332</v>
      </c>
    </row>
    <row r="128" customFormat="false" ht="19.5" hidden="false" customHeight="true" outlineLevel="0" collapsed="false">
      <c r="A128" s="16" t="s">
        <v>246</v>
      </c>
      <c r="B128" s="18" t="s">
        <v>247</v>
      </c>
      <c r="C128" s="18" t="s">
        <v>248</v>
      </c>
      <c r="D128" s="52" t="n">
        <v>480</v>
      </c>
      <c r="E128" s="52" t="n">
        <v>177.83</v>
      </c>
      <c r="F128" s="20" t="n">
        <f aca="false">D128+E128</f>
        <v>657.83</v>
      </c>
      <c r="G128" s="20" t="n">
        <f aca="false">F128*2</f>
        <v>1315.66</v>
      </c>
      <c r="H128" s="19" t="n">
        <v>0.62</v>
      </c>
      <c r="I128" s="21" t="n">
        <f aca="false">H128*G128</f>
        <v>815.7092</v>
      </c>
    </row>
    <row r="129" customFormat="false" ht="15" hidden="false" customHeight="false" outlineLevel="0" collapsed="false">
      <c r="A129" s="16" t="s">
        <v>249</v>
      </c>
      <c r="B129" s="17" t="s">
        <v>250</v>
      </c>
      <c r="C129" s="17" t="s">
        <v>251</v>
      </c>
      <c r="D129" s="19" t="n">
        <v>334.4</v>
      </c>
      <c r="E129" s="19" t="n">
        <v>1519.6</v>
      </c>
      <c r="F129" s="20" t="n">
        <f aca="false">D129+E129</f>
        <v>1854</v>
      </c>
      <c r="G129" s="20" t="n">
        <f aca="false">F129*2</f>
        <v>3708</v>
      </c>
      <c r="H129" s="19" t="n">
        <v>0.62</v>
      </c>
      <c r="I129" s="21" t="n">
        <f aca="false">H129*G129</f>
        <v>2298.96</v>
      </c>
    </row>
    <row r="130" customFormat="false" ht="15" hidden="false" customHeight="false" outlineLevel="0" collapsed="false">
      <c r="A130" s="16" t="s">
        <v>252</v>
      </c>
      <c r="B130" s="18" t="s">
        <v>253</v>
      </c>
      <c r="C130" s="18" t="s">
        <v>254</v>
      </c>
      <c r="D130" s="19" t="n">
        <v>334.4</v>
      </c>
      <c r="E130" s="19" t="n">
        <v>1638.88</v>
      </c>
      <c r="F130" s="20" t="n">
        <f aca="false">D130+E130</f>
        <v>1973.28</v>
      </c>
      <c r="G130" s="20" t="n">
        <f aca="false">F130*2</f>
        <v>3946.56</v>
      </c>
      <c r="H130" s="19" t="n">
        <v>0.62</v>
      </c>
      <c r="I130" s="21" t="n">
        <f aca="false">H130*G130</f>
        <v>2446.8672</v>
      </c>
    </row>
    <row r="131" customFormat="false" ht="15" hidden="false" customHeight="false" outlineLevel="0" collapsed="false">
      <c r="A131" s="16" t="s">
        <v>255</v>
      </c>
      <c r="B131" s="18" t="s">
        <v>256</v>
      </c>
      <c r="C131" s="18" t="s">
        <v>257</v>
      </c>
      <c r="D131" s="19" t="n">
        <v>312.92</v>
      </c>
      <c r="E131" s="19" t="n">
        <v>147</v>
      </c>
      <c r="F131" s="20" t="n">
        <f aca="false">D131+E131</f>
        <v>459.92</v>
      </c>
      <c r="G131" s="20" t="n">
        <f aca="false">F131*2</f>
        <v>919.84</v>
      </c>
      <c r="H131" s="19" t="n">
        <v>0.62</v>
      </c>
      <c r="I131" s="21" t="n">
        <f aca="false">H131*G131</f>
        <v>570.3008</v>
      </c>
    </row>
    <row r="132" customFormat="false" ht="15" hidden="false" customHeight="false" outlineLevel="0" collapsed="false">
      <c r="A132" s="16" t="s">
        <v>258</v>
      </c>
      <c r="B132" s="18" t="s">
        <v>259</v>
      </c>
      <c r="C132" s="18" t="s">
        <v>260</v>
      </c>
      <c r="D132" s="19" t="n">
        <v>334.4</v>
      </c>
      <c r="E132" s="19" t="n">
        <v>1556.67</v>
      </c>
      <c r="F132" s="20" t="n">
        <f aca="false">D132+E132</f>
        <v>1891.07</v>
      </c>
      <c r="G132" s="20" t="n">
        <f aca="false">F132*2</f>
        <v>3782.14</v>
      </c>
      <c r="H132" s="19" t="n">
        <v>0.62</v>
      </c>
      <c r="I132" s="21" t="n">
        <f aca="false">H132*G132</f>
        <v>2344.9268</v>
      </c>
    </row>
    <row r="133" customFormat="false" ht="30.75" hidden="false" customHeight="false" outlineLevel="0" collapsed="false">
      <c r="A133" s="16" t="s">
        <v>261</v>
      </c>
      <c r="B133" s="17" t="s">
        <v>262</v>
      </c>
      <c r="C133" s="17" t="s">
        <v>263</v>
      </c>
      <c r="D133" s="19" t="n">
        <v>334.4</v>
      </c>
      <c r="E133" s="19" t="n">
        <v>1095.34</v>
      </c>
      <c r="F133" s="20" t="n">
        <f aca="false">D133+E133</f>
        <v>1429.74</v>
      </c>
      <c r="G133" s="20" t="n">
        <f aca="false">F133*2</f>
        <v>2859.48</v>
      </c>
      <c r="H133" s="19" t="n">
        <v>0.62</v>
      </c>
      <c r="I133" s="21" t="n">
        <f aca="false">H133*G133</f>
        <v>1772.8776</v>
      </c>
    </row>
    <row r="134" customFormat="false" ht="15" hidden="false" customHeight="false" outlineLevel="0" collapsed="false">
      <c r="A134" s="16" t="s">
        <v>264</v>
      </c>
      <c r="B134" s="17" t="s">
        <v>265</v>
      </c>
      <c r="C134" s="17" t="s">
        <v>266</v>
      </c>
      <c r="D134" s="19" t="n">
        <v>2820.21</v>
      </c>
      <c r="E134" s="19" t="n">
        <v>886</v>
      </c>
      <c r="F134" s="20" t="n">
        <f aca="false">D134+E134</f>
        <v>3706.21</v>
      </c>
      <c r="G134" s="20" t="n">
        <f aca="false">F134*2</f>
        <v>7412.42</v>
      </c>
      <c r="H134" s="19" t="n">
        <v>0.62</v>
      </c>
      <c r="I134" s="21" t="n">
        <f aca="false">H134*G134</f>
        <v>4595.7004</v>
      </c>
    </row>
    <row r="135" customFormat="false" ht="15" hidden="false" customHeight="false" outlineLevel="0" collapsed="false">
      <c r="A135" s="16" t="s">
        <v>267</v>
      </c>
      <c r="B135" s="17" t="s">
        <v>268</v>
      </c>
      <c r="C135" s="17" t="s">
        <v>269</v>
      </c>
      <c r="D135" s="19" t="n">
        <v>3200</v>
      </c>
      <c r="E135" s="19" t="n">
        <v>835</v>
      </c>
      <c r="F135" s="20" t="n">
        <f aca="false">D135+E135</f>
        <v>4035</v>
      </c>
      <c r="G135" s="20" t="n">
        <f aca="false">F135*2</f>
        <v>8070</v>
      </c>
      <c r="H135" s="19" t="n">
        <v>0.62</v>
      </c>
      <c r="I135" s="21" t="n">
        <f aca="false">H135*G135</f>
        <v>5003.4</v>
      </c>
    </row>
    <row r="136" s="11" customFormat="true" ht="13.5" hidden="false" customHeight="true" outlineLevel="0" collapsed="false">
      <c r="A136" s="24" t="s">
        <v>270</v>
      </c>
      <c r="B136" s="24"/>
      <c r="C136" s="24"/>
      <c r="D136" s="25" t="s">
        <v>56</v>
      </c>
      <c r="E136" s="25"/>
      <c r="F136" s="26" t="n">
        <f aca="false">SUM(F119:F135)</f>
        <v>38667.29</v>
      </c>
      <c r="G136" s="27" t="n">
        <f aca="false">F136*2</f>
        <v>77334.58</v>
      </c>
      <c r="H136" s="28" t="n">
        <v>0.62</v>
      </c>
      <c r="I136" s="29" t="n">
        <f aca="false">H136*G136</f>
        <v>47947.4396</v>
      </c>
    </row>
    <row r="137" s="11" customFormat="true" ht="15" hidden="false" customHeight="false" outlineLevel="0" collapsed="false">
      <c r="A137" s="30"/>
      <c r="B137" s="31"/>
      <c r="C137" s="31"/>
      <c r="D137" s="3"/>
      <c r="E137" s="3"/>
      <c r="F137" s="32"/>
      <c r="G137" s="33"/>
      <c r="H137" s="33"/>
      <c r="I137" s="34"/>
    </row>
    <row r="138" s="11" customFormat="true" ht="15" hidden="false" customHeight="false" outlineLevel="0" collapsed="false">
      <c r="A138" s="35" t="s">
        <v>271</v>
      </c>
      <c r="B138" s="35"/>
      <c r="C138" s="35"/>
      <c r="D138" s="35"/>
      <c r="E138" s="35"/>
      <c r="F138" s="35"/>
      <c r="G138" s="35"/>
      <c r="H138" s="35"/>
      <c r="I138" s="35"/>
    </row>
    <row r="139" s="11" customFormat="true" ht="40.5" hidden="false" customHeight="true" outlineLevel="0" collapsed="false">
      <c r="A139" s="12" t="s">
        <v>3</v>
      </c>
      <c r="B139" s="13" t="s">
        <v>4</v>
      </c>
      <c r="C139" s="13" t="s">
        <v>5</v>
      </c>
      <c r="D139" s="14" t="s">
        <v>58</v>
      </c>
      <c r="E139" s="14"/>
      <c r="F139" s="14"/>
      <c r="G139" s="15" t="s">
        <v>9</v>
      </c>
      <c r="H139" s="15" t="s">
        <v>10</v>
      </c>
      <c r="I139" s="15" t="s">
        <v>11</v>
      </c>
    </row>
    <row r="140" s="11" customFormat="true" ht="15" hidden="false" customHeight="false" outlineLevel="0" collapsed="false">
      <c r="A140" s="16" t="s">
        <v>223</v>
      </c>
      <c r="B140" s="17" t="s">
        <v>224</v>
      </c>
      <c r="C140" s="17" t="s">
        <v>222</v>
      </c>
      <c r="D140" s="36" t="n">
        <v>261.69</v>
      </c>
      <c r="E140" s="36"/>
      <c r="F140" s="36"/>
      <c r="G140" s="20" t="n">
        <f aca="false">D140*2</f>
        <v>523.38</v>
      </c>
      <c r="H140" s="19" t="n">
        <v>0.62</v>
      </c>
      <c r="I140" s="21" t="n">
        <f aca="false">H140*G140</f>
        <v>324.4956</v>
      </c>
    </row>
    <row r="141" s="11" customFormat="true" ht="15" hidden="false" customHeight="false" outlineLevel="0" collapsed="false">
      <c r="A141" s="16" t="s">
        <v>231</v>
      </c>
      <c r="B141" s="17" t="s">
        <v>232</v>
      </c>
      <c r="C141" s="17" t="s">
        <v>233</v>
      </c>
      <c r="D141" s="36" t="n">
        <v>1155</v>
      </c>
      <c r="E141" s="36"/>
      <c r="F141" s="36"/>
      <c r="G141" s="20" t="n">
        <f aca="false">D141*2</f>
        <v>2310</v>
      </c>
      <c r="H141" s="19" t="n">
        <v>0.62</v>
      </c>
      <c r="I141" s="21" t="n">
        <f aca="false">H141*G141</f>
        <v>1432.2</v>
      </c>
    </row>
    <row r="142" s="11" customFormat="true" ht="15" hidden="false" customHeight="false" outlineLevel="0" collapsed="false">
      <c r="A142" s="16" t="s">
        <v>264</v>
      </c>
      <c r="B142" s="17" t="s">
        <v>265</v>
      </c>
      <c r="C142" s="17" t="s">
        <v>266</v>
      </c>
      <c r="D142" s="36" t="n">
        <v>990</v>
      </c>
      <c r="E142" s="36"/>
      <c r="F142" s="36"/>
      <c r="G142" s="20" t="n">
        <f aca="false">D142*2</f>
        <v>1980</v>
      </c>
      <c r="H142" s="19" t="n">
        <v>0.62</v>
      </c>
      <c r="I142" s="21" t="n">
        <f aca="false">H142*G142</f>
        <v>1227.6</v>
      </c>
    </row>
    <row r="143" s="11" customFormat="true" ht="15" hidden="false" customHeight="false" outlineLevel="0" collapsed="false">
      <c r="A143" s="16" t="s">
        <v>267</v>
      </c>
      <c r="B143" s="17" t="s">
        <v>268</v>
      </c>
      <c r="C143" s="17" t="s">
        <v>269</v>
      </c>
      <c r="D143" s="36" t="n">
        <v>1069.18</v>
      </c>
      <c r="E143" s="36"/>
      <c r="F143" s="36"/>
      <c r="G143" s="20" t="n">
        <f aca="false">D143*2</f>
        <v>2138.36</v>
      </c>
      <c r="H143" s="19" t="n">
        <v>0.62</v>
      </c>
      <c r="I143" s="21" t="n">
        <f aca="false">H143*G143</f>
        <v>1325.7832</v>
      </c>
    </row>
    <row r="144" s="11" customFormat="true" ht="15" hidden="false" customHeight="true" outlineLevel="0" collapsed="false">
      <c r="A144" s="24" t="s">
        <v>272</v>
      </c>
      <c r="B144" s="24"/>
      <c r="C144" s="24"/>
      <c r="D144" s="25" t="s">
        <v>56</v>
      </c>
      <c r="E144" s="25"/>
      <c r="F144" s="26" t="n">
        <f aca="false">SUM(D140:F143)</f>
        <v>3475.87</v>
      </c>
      <c r="G144" s="27" t="n">
        <f aca="false">SUM(G140:G143)</f>
        <v>6951.74</v>
      </c>
      <c r="H144" s="28" t="n">
        <v>0.62</v>
      </c>
      <c r="I144" s="29" t="n">
        <f aca="false">H144*G144</f>
        <v>4310.0788</v>
      </c>
    </row>
    <row r="145" s="11" customFormat="true" ht="15" hidden="false" customHeight="false" outlineLevel="0" collapsed="false">
      <c r="A145" s="30"/>
      <c r="B145" s="31"/>
      <c r="C145" s="31"/>
      <c r="D145" s="3"/>
      <c r="E145" s="3"/>
      <c r="F145" s="32"/>
      <c r="G145" s="33"/>
      <c r="H145" s="33"/>
      <c r="I145" s="34"/>
    </row>
    <row r="146" s="11" customFormat="true" ht="15" hidden="false" customHeight="false" outlineLevel="0" collapsed="false">
      <c r="A146" s="35" t="s">
        <v>273</v>
      </c>
      <c r="B146" s="35"/>
      <c r="C146" s="35"/>
      <c r="D146" s="35"/>
      <c r="E146" s="35"/>
      <c r="F146" s="35"/>
      <c r="G146" s="35"/>
      <c r="H146" s="35"/>
      <c r="I146" s="35"/>
    </row>
    <row r="147" s="11" customFormat="true" ht="40.5" hidden="false" customHeight="true" outlineLevel="0" collapsed="false">
      <c r="A147" s="12" t="s">
        <v>3</v>
      </c>
      <c r="B147" s="13" t="s">
        <v>4</v>
      </c>
      <c r="C147" s="13" t="s">
        <v>5</v>
      </c>
      <c r="D147" s="14" t="s">
        <v>216</v>
      </c>
      <c r="E147" s="14"/>
      <c r="F147" s="14"/>
      <c r="G147" s="15" t="s">
        <v>9</v>
      </c>
      <c r="H147" s="15" t="s">
        <v>10</v>
      </c>
      <c r="I147" s="15" t="s">
        <v>11</v>
      </c>
    </row>
    <row r="148" s="11" customFormat="true" ht="15" hidden="false" customHeight="false" outlineLevel="0" collapsed="false">
      <c r="A148" s="16" t="s">
        <v>231</v>
      </c>
      <c r="B148" s="17" t="s">
        <v>232</v>
      </c>
      <c r="C148" s="17" t="s">
        <v>233</v>
      </c>
      <c r="D148" s="36" t="n">
        <v>144.59</v>
      </c>
      <c r="E148" s="36"/>
      <c r="F148" s="36"/>
      <c r="G148" s="20" t="n">
        <f aca="false">D148*2</f>
        <v>289.18</v>
      </c>
      <c r="H148" s="19" t="n">
        <v>0.62</v>
      </c>
      <c r="I148" s="21" t="n">
        <f aca="false">H148*G148</f>
        <v>179.2916</v>
      </c>
    </row>
    <row r="149" s="11" customFormat="true" ht="15" hidden="false" customHeight="true" outlineLevel="0" collapsed="false">
      <c r="A149" s="24" t="s">
        <v>59</v>
      </c>
      <c r="B149" s="24"/>
      <c r="C149" s="24"/>
      <c r="D149" s="25" t="s">
        <v>56</v>
      </c>
      <c r="E149" s="25"/>
      <c r="F149" s="26" t="n">
        <f aca="false">SUM(D148:F148)</f>
        <v>144.59</v>
      </c>
      <c r="G149" s="27" t="n">
        <f aca="false">SUM(G148:G148)</f>
        <v>289.18</v>
      </c>
      <c r="H149" s="28" t="n">
        <v>0.62</v>
      </c>
      <c r="I149" s="29" t="n">
        <f aca="false">H149*G149</f>
        <v>179.2916</v>
      </c>
    </row>
    <row r="150" s="11" customFormat="true" ht="15" hidden="false" customHeight="true" outlineLevel="0" collapsed="false">
      <c r="A150" s="43" t="s">
        <v>274</v>
      </c>
      <c r="B150" s="43"/>
      <c r="C150" s="43"/>
      <c r="D150" s="43"/>
      <c r="E150" s="43"/>
      <c r="F150" s="43"/>
      <c r="G150" s="43"/>
      <c r="H150" s="43"/>
      <c r="I150" s="44" t="n">
        <f aca="false">SUM(I136+I144+I149)</f>
        <v>52436.81</v>
      </c>
    </row>
    <row r="151" s="11" customFormat="true" ht="15" hidden="false" customHeight="false" outlineLevel="0" collapsed="false">
      <c r="A151" s="30"/>
      <c r="B151" s="31"/>
      <c r="C151" s="31"/>
      <c r="D151" s="3"/>
      <c r="E151" s="3"/>
      <c r="F151" s="32"/>
      <c r="G151" s="33"/>
      <c r="H151" s="33"/>
      <c r="I151" s="34"/>
    </row>
    <row r="152" s="11" customFormat="true" ht="15" hidden="false" customHeight="false" outlineLevel="0" collapsed="false">
      <c r="A152" s="9" t="s">
        <v>275</v>
      </c>
      <c r="B152" s="9"/>
      <c r="C152" s="9"/>
      <c r="D152" s="9"/>
      <c r="E152" s="9"/>
      <c r="F152" s="9"/>
      <c r="G152" s="9"/>
      <c r="H152" s="9"/>
      <c r="I152" s="9"/>
    </row>
    <row r="153" s="11" customFormat="true" ht="15" hidden="false" customHeight="false" outlineLevel="0" collapsed="false">
      <c r="A153" s="35" t="s">
        <v>276</v>
      </c>
      <c r="B153" s="35"/>
      <c r="C153" s="35"/>
      <c r="D153" s="35"/>
      <c r="E153" s="35"/>
      <c r="F153" s="35"/>
      <c r="G153" s="35"/>
      <c r="H153" s="35"/>
      <c r="I153" s="35"/>
    </row>
    <row r="154" s="11" customFormat="true" ht="53.25" hidden="false" customHeight="false" outlineLevel="0" collapsed="false">
      <c r="A154" s="12" t="s">
        <v>3</v>
      </c>
      <c r="B154" s="13" t="s">
        <v>4</v>
      </c>
      <c r="C154" s="13" t="s">
        <v>5</v>
      </c>
      <c r="D154" s="14" t="s">
        <v>6</v>
      </c>
      <c r="E154" s="14" t="s">
        <v>7</v>
      </c>
      <c r="F154" s="15" t="s">
        <v>8</v>
      </c>
      <c r="G154" s="15" t="s">
        <v>9</v>
      </c>
      <c r="H154" s="15" t="s">
        <v>10</v>
      </c>
      <c r="I154" s="15" t="s">
        <v>11</v>
      </c>
    </row>
    <row r="155" customFormat="false" ht="15" hidden="false" customHeight="false" outlineLevel="0" collapsed="false">
      <c r="A155" s="16" t="s">
        <v>277</v>
      </c>
      <c r="B155" s="18" t="s">
        <v>278</v>
      </c>
      <c r="C155" s="18" t="s">
        <v>279</v>
      </c>
      <c r="D155" s="19" t="n">
        <v>18091</v>
      </c>
      <c r="E155" s="19" t="n">
        <v>229</v>
      </c>
      <c r="F155" s="20" t="n">
        <f aca="false">D155+E155</f>
        <v>18320</v>
      </c>
      <c r="G155" s="20" t="n">
        <f aca="false">F155*2</f>
        <v>36640</v>
      </c>
      <c r="H155" s="19" t="n">
        <v>0.62</v>
      </c>
      <c r="I155" s="21" t="n">
        <f aca="false">H155*G155</f>
        <v>22716.8</v>
      </c>
    </row>
    <row r="156" customFormat="false" ht="15" hidden="false" customHeight="false" outlineLevel="0" collapsed="false">
      <c r="A156" s="16" t="s">
        <v>280</v>
      </c>
      <c r="B156" s="18" t="s">
        <v>281</v>
      </c>
      <c r="C156" s="18" t="s">
        <v>282</v>
      </c>
      <c r="D156" s="19" t="n">
        <v>394</v>
      </c>
      <c r="E156" s="19" t="n">
        <v>181</v>
      </c>
      <c r="F156" s="20" t="n">
        <f aca="false">D156+E156</f>
        <v>575</v>
      </c>
      <c r="G156" s="20" t="n">
        <f aca="false">F156*2</f>
        <v>1150</v>
      </c>
      <c r="H156" s="19" t="n">
        <v>0.62</v>
      </c>
      <c r="I156" s="21" t="n">
        <f aca="false">H156*G156</f>
        <v>713</v>
      </c>
    </row>
    <row r="157" customFormat="false" ht="15" hidden="false" customHeight="false" outlineLevel="0" collapsed="false">
      <c r="A157" s="16" t="s">
        <v>283</v>
      </c>
      <c r="B157" s="18" t="s">
        <v>284</v>
      </c>
      <c r="C157" s="18" t="s">
        <v>279</v>
      </c>
      <c r="D157" s="19" t="n">
        <v>587.37</v>
      </c>
      <c r="E157" s="19" t="n">
        <v>750</v>
      </c>
      <c r="F157" s="20" t="n">
        <f aca="false">D157+E157</f>
        <v>1337.37</v>
      </c>
      <c r="G157" s="20" t="n">
        <f aca="false">F157*2</f>
        <v>2674.74</v>
      </c>
      <c r="H157" s="19" t="n">
        <v>0.62</v>
      </c>
      <c r="I157" s="21" t="n">
        <f aca="false">H157*G157</f>
        <v>1658.3388</v>
      </c>
    </row>
    <row r="158" customFormat="false" ht="15" hidden="false" customHeight="false" outlineLevel="0" collapsed="false">
      <c r="A158" s="16" t="s">
        <v>285</v>
      </c>
      <c r="B158" s="18" t="s">
        <v>286</v>
      </c>
      <c r="C158" s="18" t="s">
        <v>279</v>
      </c>
      <c r="D158" s="19" t="n">
        <v>6242</v>
      </c>
      <c r="E158" s="19" t="n">
        <v>2045</v>
      </c>
      <c r="F158" s="20" t="n">
        <f aca="false">D158+E158</f>
        <v>8287</v>
      </c>
      <c r="G158" s="20" t="n">
        <f aca="false">F158*2</f>
        <v>16574</v>
      </c>
      <c r="H158" s="19" t="n">
        <v>0.62</v>
      </c>
      <c r="I158" s="21" t="n">
        <f aca="false">H158*G158</f>
        <v>10275.88</v>
      </c>
    </row>
    <row r="159" customFormat="false" ht="15" hidden="false" customHeight="false" outlineLevel="0" collapsed="false">
      <c r="A159" s="16" t="s">
        <v>287</v>
      </c>
      <c r="B159" s="18" t="s">
        <v>288</v>
      </c>
      <c r="C159" s="18" t="s">
        <v>279</v>
      </c>
      <c r="D159" s="19" t="n">
        <v>825</v>
      </c>
      <c r="E159" s="19" t="n">
        <v>945</v>
      </c>
      <c r="F159" s="20" t="n">
        <f aca="false">D159+E159</f>
        <v>1770</v>
      </c>
      <c r="G159" s="20" t="n">
        <f aca="false">F159*2</f>
        <v>3540</v>
      </c>
      <c r="H159" s="19" t="n">
        <v>0.62</v>
      </c>
      <c r="I159" s="21" t="n">
        <f aca="false">H159*G159</f>
        <v>2194.8</v>
      </c>
    </row>
    <row r="160" customFormat="false" ht="15" hidden="false" customHeight="false" outlineLevel="0" collapsed="false">
      <c r="A160" s="16" t="s">
        <v>289</v>
      </c>
      <c r="B160" s="18" t="s">
        <v>290</v>
      </c>
      <c r="C160" s="18" t="s">
        <v>279</v>
      </c>
      <c r="D160" s="19" t="n">
        <v>3131</v>
      </c>
      <c r="E160" s="19" t="n">
        <v>1570</v>
      </c>
      <c r="F160" s="20" t="n">
        <f aca="false">D160+E160</f>
        <v>4701</v>
      </c>
      <c r="G160" s="20" t="n">
        <f aca="false">F160*2</f>
        <v>9402</v>
      </c>
      <c r="H160" s="19" t="n">
        <v>0.62</v>
      </c>
      <c r="I160" s="21" t="n">
        <f aca="false">H160*G160</f>
        <v>5829.24</v>
      </c>
    </row>
    <row r="161" s="11" customFormat="true" ht="13.5" hidden="false" customHeight="true" outlineLevel="0" collapsed="false">
      <c r="A161" s="24" t="s">
        <v>291</v>
      </c>
      <c r="B161" s="24"/>
      <c r="C161" s="24"/>
      <c r="D161" s="25" t="s">
        <v>56</v>
      </c>
      <c r="E161" s="25"/>
      <c r="F161" s="26" t="n">
        <f aca="false">SUM(F155:F160)</f>
        <v>34990.37</v>
      </c>
      <c r="G161" s="27" t="n">
        <f aca="false">F161*2</f>
        <v>69980.74</v>
      </c>
      <c r="H161" s="28" t="n">
        <v>0.62</v>
      </c>
      <c r="I161" s="29" t="n">
        <f aca="false">H161*G161</f>
        <v>43388.0588</v>
      </c>
    </row>
    <row r="162" s="11" customFormat="true" ht="15" hidden="false" customHeight="false" outlineLevel="0" collapsed="false">
      <c r="A162" s="30"/>
      <c r="B162" s="31"/>
      <c r="C162" s="31"/>
      <c r="D162" s="3"/>
      <c r="E162" s="3"/>
      <c r="F162" s="32"/>
      <c r="G162" s="33"/>
      <c r="H162" s="33"/>
      <c r="I162" s="34"/>
    </row>
    <row r="163" s="11" customFormat="true" ht="15" hidden="false" customHeight="false" outlineLevel="0" collapsed="false">
      <c r="A163" s="35" t="s">
        <v>292</v>
      </c>
      <c r="B163" s="35"/>
      <c r="C163" s="35"/>
      <c r="D163" s="35"/>
      <c r="E163" s="35"/>
      <c r="F163" s="35"/>
      <c r="G163" s="35"/>
      <c r="H163" s="35"/>
      <c r="I163" s="35"/>
    </row>
    <row r="164" s="11" customFormat="true" ht="40.5" hidden="false" customHeight="true" outlineLevel="0" collapsed="false">
      <c r="A164" s="12" t="s">
        <v>3</v>
      </c>
      <c r="B164" s="13" t="s">
        <v>4</v>
      </c>
      <c r="C164" s="13" t="s">
        <v>5</v>
      </c>
      <c r="D164" s="14" t="s">
        <v>58</v>
      </c>
      <c r="E164" s="14"/>
      <c r="F164" s="14"/>
      <c r="G164" s="15" t="s">
        <v>9</v>
      </c>
      <c r="H164" s="15" t="s">
        <v>10</v>
      </c>
      <c r="I164" s="15" t="s">
        <v>11</v>
      </c>
    </row>
    <row r="165" s="11" customFormat="true" ht="15" hidden="false" customHeight="false" outlineLevel="0" collapsed="false">
      <c r="A165" s="16" t="s">
        <v>277</v>
      </c>
      <c r="B165" s="18" t="s">
        <v>278</v>
      </c>
      <c r="C165" s="18" t="s">
        <v>279</v>
      </c>
      <c r="D165" s="36" t="n">
        <v>741.84</v>
      </c>
      <c r="E165" s="36"/>
      <c r="F165" s="36"/>
      <c r="G165" s="20" t="n">
        <f aca="false">D165*2</f>
        <v>1483.68</v>
      </c>
      <c r="H165" s="19" t="n">
        <v>0.62</v>
      </c>
      <c r="I165" s="21" t="n">
        <f aca="false">H165*G165</f>
        <v>919.8816</v>
      </c>
    </row>
    <row r="166" s="11" customFormat="true" ht="15" hidden="false" customHeight="false" outlineLevel="0" collapsed="false">
      <c r="A166" s="16" t="s">
        <v>283</v>
      </c>
      <c r="B166" s="18" t="s">
        <v>284</v>
      </c>
      <c r="C166" s="18" t="s">
        <v>279</v>
      </c>
      <c r="D166" s="36" t="n">
        <v>275.15</v>
      </c>
      <c r="E166" s="36"/>
      <c r="F166" s="36"/>
      <c r="G166" s="20" t="n">
        <f aca="false">D166*2</f>
        <v>550.3</v>
      </c>
      <c r="H166" s="19" t="n">
        <v>0.62</v>
      </c>
      <c r="I166" s="21" t="n">
        <f aca="false">H166*G166</f>
        <v>341.186</v>
      </c>
    </row>
    <row r="167" s="11" customFormat="true" ht="15" hidden="false" customHeight="false" outlineLevel="0" collapsed="false">
      <c r="A167" s="16" t="s">
        <v>280</v>
      </c>
      <c r="B167" s="18" t="s">
        <v>281</v>
      </c>
      <c r="C167" s="18" t="s">
        <v>282</v>
      </c>
      <c r="D167" s="36" t="n">
        <v>394.65</v>
      </c>
      <c r="E167" s="36"/>
      <c r="F167" s="36"/>
      <c r="G167" s="20" t="n">
        <f aca="false">D167*2</f>
        <v>789.3</v>
      </c>
      <c r="H167" s="19" t="n">
        <v>0.62</v>
      </c>
      <c r="I167" s="21" t="n">
        <f aca="false">H167*G167</f>
        <v>489.366</v>
      </c>
    </row>
    <row r="168" s="11" customFormat="true" ht="15" hidden="false" customHeight="false" outlineLevel="0" collapsed="false">
      <c r="A168" s="16" t="s">
        <v>289</v>
      </c>
      <c r="B168" s="18" t="s">
        <v>290</v>
      </c>
      <c r="C168" s="18" t="s">
        <v>279</v>
      </c>
      <c r="D168" s="36" t="n">
        <v>3325.6</v>
      </c>
      <c r="E168" s="36"/>
      <c r="F168" s="36"/>
      <c r="G168" s="20" t="n">
        <f aca="false">D168*2</f>
        <v>6651.2</v>
      </c>
      <c r="H168" s="19" t="n">
        <v>0.62</v>
      </c>
      <c r="I168" s="21" t="n">
        <f aca="false">H168*G168</f>
        <v>4123.744</v>
      </c>
    </row>
    <row r="169" s="11" customFormat="true" ht="15" hidden="false" customHeight="true" outlineLevel="0" collapsed="false">
      <c r="A169" s="24" t="s">
        <v>272</v>
      </c>
      <c r="B169" s="24"/>
      <c r="C169" s="24"/>
      <c r="D169" s="25" t="s">
        <v>56</v>
      </c>
      <c r="E169" s="25"/>
      <c r="F169" s="26" t="n">
        <f aca="false">SUM(D165:F168)</f>
        <v>4737.24</v>
      </c>
      <c r="G169" s="27" t="n">
        <f aca="false">SUM(G165:G168)</f>
        <v>9474.48</v>
      </c>
      <c r="H169" s="28" t="n">
        <v>0.62</v>
      </c>
      <c r="I169" s="29" t="n">
        <f aca="false">H169*G169</f>
        <v>5874.1776</v>
      </c>
    </row>
    <row r="170" s="11" customFormat="true" ht="15" hidden="false" customHeight="true" outlineLevel="0" collapsed="false">
      <c r="A170" s="43" t="s">
        <v>293</v>
      </c>
      <c r="B170" s="43"/>
      <c r="C170" s="43"/>
      <c r="D170" s="43"/>
      <c r="E170" s="43"/>
      <c r="F170" s="43"/>
      <c r="G170" s="43"/>
      <c r="H170" s="43"/>
      <c r="I170" s="44" t="n">
        <f aca="false">SUM(I161+I169)</f>
        <v>49262.2364</v>
      </c>
    </row>
    <row r="171" s="11" customFormat="true" ht="15" hidden="false" customHeight="false" outlineLevel="0" collapsed="false">
      <c r="A171" s="30"/>
      <c r="B171" s="31"/>
      <c r="C171" s="31"/>
      <c r="D171" s="3"/>
      <c r="E171" s="3"/>
      <c r="F171" s="32"/>
      <c r="G171" s="33"/>
      <c r="H171" s="33"/>
      <c r="I171" s="34"/>
    </row>
    <row r="172" s="11" customFormat="true" ht="15" hidden="false" customHeight="false" outlineLevel="0" collapsed="false">
      <c r="A172" s="9" t="s">
        <v>294</v>
      </c>
      <c r="B172" s="9"/>
      <c r="C172" s="9"/>
      <c r="D172" s="9"/>
      <c r="E172" s="9"/>
      <c r="F172" s="9"/>
      <c r="G172" s="9"/>
      <c r="H172" s="9"/>
      <c r="I172" s="9"/>
    </row>
    <row r="173" s="11" customFormat="true" ht="15" hidden="false" customHeight="false" outlineLevel="0" collapsed="false">
      <c r="A173" s="35" t="s">
        <v>295</v>
      </c>
      <c r="B173" s="35"/>
      <c r="C173" s="35"/>
      <c r="D173" s="35"/>
      <c r="E173" s="35"/>
      <c r="F173" s="35"/>
      <c r="G173" s="35"/>
      <c r="H173" s="35"/>
      <c r="I173" s="35"/>
    </row>
    <row r="174" s="11" customFormat="true" ht="53.25" hidden="false" customHeight="false" outlineLevel="0" collapsed="false">
      <c r="A174" s="12" t="s">
        <v>3</v>
      </c>
      <c r="B174" s="13" t="s">
        <v>4</v>
      </c>
      <c r="C174" s="13" t="s">
        <v>5</v>
      </c>
      <c r="D174" s="14" t="s">
        <v>6</v>
      </c>
      <c r="E174" s="14" t="s">
        <v>7</v>
      </c>
      <c r="F174" s="15" t="s">
        <v>8</v>
      </c>
      <c r="G174" s="15" t="s">
        <v>9</v>
      </c>
      <c r="H174" s="15" t="s">
        <v>10</v>
      </c>
      <c r="I174" s="15" t="s">
        <v>11</v>
      </c>
    </row>
    <row r="175" customFormat="false" ht="15" hidden="false" customHeight="false" outlineLevel="0" collapsed="false">
      <c r="A175" s="16" t="s">
        <v>296</v>
      </c>
      <c r="B175" s="18" t="s">
        <v>297</v>
      </c>
      <c r="C175" s="18" t="s">
        <v>298</v>
      </c>
      <c r="D175" s="19" t="n">
        <v>3136.2</v>
      </c>
      <c r="E175" s="19" t="n">
        <v>1531.85</v>
      </c>
      <c r="F175" s="20" t="n">
        <f aca="false">D175+E175</f>
        <v>4668.05</v>
      </c>
      <c r="G175" s="20" t="n">
        <f aca="false">F175*2</f>
        <v>9336.1</v>
      </c>
      <c r="H175" s="19" t="n">
        <v>0.62</v>
      </c>
      <c r="I175" s="21" t="n">
        <f aca="false">H175*G175</f>
        <v>5788.382</v>
      </c>
    </row>
    <row r="176" customFormat="false" ht="15" hidden="false" customHeight="false" outlineLevel="0" collapsed="false">
      <c r="A176" s="16" t="s">
        <v>299</v>
      </c>
      <c r="B176" s="18" t="s">
        <v>300</v>
      </c>
      <c r="C176" s="18" t="s">
        <v>298</v>
      </c>
      <c r="D176" s="19" t="n">
        <v>436.8</v>
      </c>
      <c r="E176" s="19" t="n">
        <v>905</v>
      </c>
      <c r="F176" s="20" t="n">
        <f aca="false">D176+E176</f>
        <v>1341.8</v>
      </c>
      <c r="G176" s="20" t="n">
        <f aca="false">F176*2</f>
        <v>2683.6</v>
      </c>
      <c r="H176" s="19" t="n">
        <v>0.62</v>
      </c>
      <c r="I176" s="21" t="n">
        <f aca="false">H176*G176</f>
        <v>1663.832</v>
      </c>
    </row>
    <row r="177" customFormat="false" ht="15" hidden="false" customHeight="false" outlineLevel="0" collapsed="false">
      <c r="A177" s="16" t="s">
        <v>301</v>
      </c>
      <c r="B177" s="18" t="s">
        <v>302</v>
      </c>
      <c r="C177" s="18" t="s">
        <v>303</v>
      </c>
      <c r="D177" s="19" t="n">
        <v>1097.56</v>
      </c>
      <c r="E177" s="19" t="n">
        <v>356</v>
      </c>
      <c r="F177" s="20" t="n">
        <f aca="false">D177+E177</f>
        <v>1453.56</v>
      </c>
      <c r="G177" s="20" t="n">
        <f aca="false">F177*2</f>
        <v>2907.12</v>
      </c>
      <c r="H177" s="19" t="n">
        <v>0.62</v>
      </c>
      <c r="I177" s="21" t="n">
        <f aca="false">H177*G177</f>
        <v>1802.4144</v>
      </c>
    </row>
    <row r="178" customFormat="false" ht="15" hidden="false" customHeight="false" outlineLevel="0" collapsed="false">
      <c r="A178" s="16" t="s">
        <v>304</v>
      </c>
      <c r="B178" s="18" t="s">
        <v>305</v>
      </c>
      <c r="C178" s="18" t="s">
        <v>306</v>
      </c>
      <c r="D178" s="19" t="n">
        <v>1325.34</v>
      </c>
      <c r="E178" s="19" t="n">
        <v>77</v>
      </c>
      <c r="F178" s="20" t="n">
        <f aca="false">D178+E178</f>
        <v>1402.34</v>
      </c>
      <c r="G178" s="20" t="n">
        <f aca="false">F178*2</f>
        <v>2804.68</v>
      </c>
      <c r="H178" s="19" t="n">
        <v>0.62</v>
      </c>
      <c r="I178" s="21" t="n">
        <f aca="false">H178*G178</f>
        <v>1738.9016</v>
      </c>
    </row>
    <row r="179" customFormat="false" ht="30.75" hidden="false" customHeight="false" outlineLevel="0" collapsed="false">
      <c r="A179" s="16" t="s">
        <v>307</v>
      </c>
      <c r="B179" s="18" t="s">
        <v>308</v>
      </c>
      <c r="C179" s="18" t="s">
        <v>309</v>
      </c>
      <c r="D179" s="19" t="n">
        <v>1237.91</v>
      </c>
      <c r="E179" s="19" t="n">
        <v>1785.12</v>
      </c>
      <c r="F179" s="20" t="n">
        <f aca="false">D179+E179</f>
        <v>3023.03</v>
      </c>
      <c r="G179" s="20" t="n">
        <f aca="false">F179*2</f>
        <v>6046.06</v>
      </c>
      <c r="H179" s="19" t="n">
        <v>0.62</v>
      </c>
      <c r="I179" s="21" t="n">
        <f aca="false">H179*G179</f>
        <v>3748.5572</v>
      </c>
    </row>
    <row r="180" customFormat="false" ht="15" hidden="false" customHeight="false" outlineLevel="0" collapsed="false">
      <c r="A180" s="16" t="s">
        <v>310</v>
      </c>
      <c r="B180" s="18" t="s">
        <v>311</v>
      </c>
      <c r="C180" s="18" t="s">
        <v>309</v>
      </c>
      <c r="D180" s="19" t="n">
        <v>2817.56</v>
      </c>
      <c r="E180" s="19" t="n">
        <v>787</v>
      </c>
      <c r="F180" s="20" t="n">
        <f aca="false">D180+E180</f>
        <v>3604.56</v>
      </c>
      <c r="G180" s="20" t="n">
        <f aca="false">F180*2</f>
        <v>7209.12</v>
      </c>
      <c r="H180" s="19" t="n">
        <v>0.62</v>
      </c>
      <c r="I180" s="21" t="n">
        <f aca="false">H180*G180</f>
        <v>4469.6544</v>
      </c>
    </row>
    <row r="181" customFormat="false" ht="15" hidden="false" customHeight="false" outlineLevel="0" collapsed="false">
      <c r="A181" s="16" t="s">
        <v>312</v>
      </c>
      <c r="B181" s="18" t="s">
        <v>313</v>
      </c>
      <c r="C181" s="18" t="s">
        <v>314</v>
      </c>
      <c r="D181" s="19" t="n">
        <v>1320.78</v>
      </c>
      <c r="E181" s="19" t="n">
        <v>1144.13</v>
      </c>
      <c r="F181" s="20" t="n">
        <f aca="false">D181+E181</f>
        <v>2464.91</v>
      </c>
      <c r="G181" s="20" t="n">
        <f aca="false">F181*2</f>
        <v>4929.82</v>
      </c>
      <c r="H181" s="19" t="n">
        <v>0.62</v>
      </c>
      <c r="I181" s="21" t="n">
        <f aca="false">H181*G181</f>
        <v>3056.4884</v>
      </c>
    </row>
    <row r="182" customFormat="false" ht="15" hidden="false" customHeight="false" outlineLevel="0" collapsed="false">
      <c r="A182" s="16" t="s">
        <v>315</v>
      </c>
      <c r="B182" s="18" t="s">
        <v>316</v>
      </c>
      <c r="C182" s="18" t="s">
        <v>317</v>
      </c>
      <c r="D182" s="19" t="n">
        <v>1577.06</v>
      </c>
      <c r="E182" s="19" t="n">
        <v>248</v>
      </c>
      <c r="F182" s="20" t="n">
        <f aca="false">D182+E182</f>
        <v>1825.06</v>
      </c>
      <c r="G182" s="20" t="n">
        <f aca="false">F182*2</f>
        <v>3650.12</v>
      </c>
      <c r="H182" s="19" t="n">
        <v>0.62</v>
      </c>
      <c r="I182" s="21" t="n">
        <f aca="false">H182*G182</f>
        <v>2263.0744</v>
      </c>
    </row>
    <row r="183" customFormat="false" ht="15" hidden="false" customHeight="false" outlineLevel="0" collapsed="false">
      <c r="A183" s="16" t="s">
        <v>318</v>
      </c>
      <c r="B183" s="18" t="s">
        <v>319</v>
      </c>
      <c r="C183" s="18" t="s">
        <v>320</v>
      </c>
      <c r="D183" s="19" t="n">
        <v>2644.69</v>
      </c>
      <c r="E183" s="19" t="n">
        <v>428</v>
      </c>
      <c r="F183" s="20" t="n">
        <f aca="false">D183+E183</f>
        <v>3072.69</v>
      </c>
      <c r="G183" s="20" t="n">
        <f aca="false">F183*2</f>
        <v>6145.38</v>
      </c>
      <c r="H183" s="19" t="n">
        <v>0.62</v>
      </c>
      <c r="I183" s="21" t="n">
        <f aca="false">H183*G183</f>
        <v>3810.1356</v>
      </c>
    </row>
    <row r="184" customFormat="false" ht="30.75" hidden="false" customHeight="false" outlineLevel="0" collapsed="false">
      <c r="A184" s="16" t="s">
        <v>321</v>
      </c>
      <c r="B184" s="18" t="s">
        <v>322</v>
      </c>
      <c r="C184" s="18" t="s">
        <v>323</v>
      </c>
      <c r="D184" s="19" t="n">
        <v>357.46</v>
      </c>
      <c r="E184" s="19" t="n">
        <v>50</v>
      </c>
      <c r="F184" s="20" t="n">
        <f aca="false">D184+E184</f>
        <v>407.46</v>
      </c>
      <c r="G184" s="20" t="n">
        <f aca="false">F184*2</f>
        <v>814.92</v>
      </c>
      <c r="H184" s="19" t="n">
        <v>0.62</v>
      </c>
      <c r="I184" s="21" t="n">
        <f aca="false">H184*G184</f>
        <v>505.2504</v>
      </c>
    </row>
    <row r="185" customFormat="false" ht="15" hidden="false" customHeight="false" outlineLevel="0" collapsed="false">
      <c r="A185" s="16" t="s">
        <v>324</v>
      </c>
      <c r="B185" s="18" t="s">
        <v>325</v>
      </c>
      <c r="C185" s="18" t="s">
        <v>326</v>
      </c>
      <c r="D185" s="19" t="n">
        <v>1460.23</v>
      </c>
      <c r="E185" s="19" t="n">
        <v>285</v>
      </c>
      <c r="F185" s="20" t="n">
        <f aca="false">D185+E185</f>
        <v>1745.23</v>
      </c>
      <c r="G185" s="20" t="n">
        <f aca="false">F185*2</f>
        <v>3490.46</v>
      </c>
      <c r="H185" s="19" t="n">
        <v>0.62</v>
      </c>
      <c r="I185" s="21" t="n">
        <f aca="false">H185*G185</f>
        <v>2164.0852</v>
      </c>
    </row>
    <row r="186" customFormat="false" ht="15" hidden="false" customHeight="false" outlineLevel="0" collapsed="false">
      <c r="A186" s="16" t="s">
        <v>327</v>
      </c>
      <c r="B186" s="18" t="s">
        <v>328</v>
      </c>
      <c r="C186" s="18" t="s">
        <v>329</v>
      </c>
      <c r="D186" s="19" t="n">
        <v>436.8</v>
      </c>
      <c r="E186" s="19" t="n">
        <v>1334</v>
      </c>
      <c r="F186" s="20" t="n">
        <f aca="false">D186+E186</f>
        <v>1770.8</v>
      </c>
      <c r="G186" s="20" t="n">
        <f aca="false">F186*2</f>
        <v>3541.6</v>
      </c>
      <c r="H186" s="19" t="n">
        <v>0.62</v>
      </c>
      <c r="I186" s="21" t="n">
        <f aca="false">H186*G186</f>
        <v>2195.792</v>
      </c>
    </row>
    <row r="187" s="11" customFormat="true" ht="13.5" hidden="false" customHeight="true" outlineLevel="0" collapsed="false">
      <c r="A187" s="24" t="s">
        <v>330</v>
      </c>
      <c r="B187" s="24"/>
      <c r="C187" s="24"/>
      <c r="D187" s="25" t="s">
        <v>56</v>
      </c>
      <c r="E187" s="25"/>
      <c r="F187" s="26" t="n">
        <f aca="false">SUM(F175:F186)</f>
        <v>26779.49</v>
      </c>
      <c r="G187" s="27" t="n">
        <f aca="false">F187*2</f>
        <v>53558.98</v>
      </c>
      <c r="H187" s="28" t="n">
        <v>0.62</v>
      </c>
      <c r="I187" s="29" t="n">
        <f aca="false">H187*G187</f>
        <v>33206.5676</v>
      </c>
    </row>
    <row r="188" s="11" customFormat="true" ht="15" hidden="false" customHeight="false" outlineLevel="0" collapsed="false">
      <c r="A188" s="30"/>
      <c r="B188" s="31"/>
      <c r="C188" s="31"/>
      <c r="D188" s="3"/>
      <c r="E188" s="3"/>
      <c r="F188" s="32"/>
      <c r="G188" s="33"/>
      <c r="H188" s="33"/>
      <c r="I188" s="34"/>
    </row>
    <row r="189" s="11" customFormat="true" ht="15" hidden="false" customHeight="false" outlineLevel="0" collapsed="false">
      <c r="A189" s="35" t="s">
        <v>331</v>
      </c>
      <c r="B189" s="35"/>
      <c r="C189" s="35"/>
      <c r="D189" s="35"/>
      <c r="E189" s="35"/>
      <c r="F189" s="35"/>
      <c r="G189" s="35"/>
      <c r="H189" s="35"/>
      <c r="I189" s="35"/>
    </row>
    <row r="190" s="11" customFormat="true" ht="40.5" hidden="false" customHeight="true" outlineLevel="0" collapsed="false">
      <c r="A190" s="12" t="s">
        <v>3</v>
      </c>
      <c r="B190" s="13" t="s">
        <v>4</v>
      </c>
      <c r="C190" s="13" t="s">
        <v>5</v>
      </c>
      <c r="D190" s="14" t="s">
        <v>58</v>
      </c>
      <c r="E190" s="14"/>
      <c r="F190" s="14"/>
      <c r="G190" s="15" t="s">
        <v>9</v>
      </c>
      <c r="H190" s="15" t="s">
        <v>10</v>
      </c>
      <c r="I190" s="15" t="s">
        <v>11</v>
      </c>
    </row>
    <row r="191" s="11" customFormat="true" ht="15" hidden="false" customHeight="false" outlineLevel="0" collapsed="false">
      <c r="A191" s="16" t="s">
        <v>296</v>
      </c>
      <c r="B191" s="18" t="s">
        <v>297</v>
      </c>
      <c r="C191" s="18" t="s">
        <v>298</v>
      </c>
      <c r="D191" s="36" t="n">
        <v>1253.08</v>
      </c>
      <c r="E191" s="36"/>
      <c r="F191" s="36"/>
      <c r="G191" s="20" t="n">
        <f aca="false">D191*2</f>
        <v>2506.16</v>
      </c>
      <c r="H191" s="19" t="n">
        <v>0.62</v>
      </c>
      <c r="I191" s="21" t="n">
        <f aca="false">H191*G191</f>
        <v>1553.8192</v>
      </c>
    </row>
    <row r="192" s="11" customFormat="true" ht="15" hidden="false" customHeight="true" outlineLevel="0" collapsed="false">
      <c r="A192" s="24" t="s">
        <v>59</v>
      </c>
      <c r="B192" s="24"/>
      <c r="C192" s="24"/>
      <c r="D192" s="25" t="s">
        <v>56</v>
      </c>
      <c r="E192" s="25"/>
      <c r="F192" s="26" t="n">
        <f aca="false">SUM(D191:F191)</f>
        <v>1253.08</v>
      </c>
      <c r="G192" s="27" t="n">
        <f aca="false">SUM(G191:G191)</f>
        <v>2506.16</v>
      </c>
      <c r="H192" s="28" t="n">
        <v>0.62</v>
      </c>
      <c r="I192" s="29" t="n">
        <f aca="false">H192*G192</f>
        <v>1553.8192</v>
      </c>
    </row>
    <row r="193" s="11" customFormat="true" ht="15" hidden="false" customHeight="true" outlineLevel="0" collapsed="false">
      <c r="A193" s="43" t="s">
        <v>332</v>
      </c>
      <c r="B193" s="43"/>
      <c r="C193" s="43"/>
      <c r="D193" s="43"/>
      <c r="E193" s="43"/>
      <c r="F193" s="43"/>
      <c r="G193" s="43"/>
      <c r="H193" s="43"/>
      <c r="I193" s="44" t="n">
        <f aca="false">SUM(I187+I192)</f>
        <v>34760.3868</v>
      </c>
    </row>
    <row r="194" s="11" customFormat="true" ht="15" hidden="false" customHeight="false" outlineLevel="0" collapsed="false">
      <c r="A194" s="30"/>
      <c r="B194" s="31"/>
      <c r="C194" s="31"/>
      <c r="D194" s="3"/>
      <c r="E194" s="3"/>
      <c r="F194" s="32"/>
      <c r="G194" s="33"/>
      <c r="H194" s="33"/>
      <c r="I194" s="34"/>
    </row>
    <row r="195" s="11" customFormat="true" ht="15" hidden="false" customHeight="false" outlineLevel="0" collapsed="false">
      <c r="A195" s="9" t="s">
        <v>333</v>
      </c>
      <c r="B195" s="9"/>
      <c r="C195" s="9"/>
      <c r="D195" s="9"/>
      <c r="E195" s="9"/>
      <c r="F195" s="9"/>
      <c r="G195" s="9"/>
      <c r="H195" s="9"/>
      <c r="I195" s="9"/>
    </row>
    <row r="196" s="11" customFormat="true" ht="15" hidden="false" customHeight="false" outlineLevel="0" collapsed="false">
      <c r="A196" s="35" t="s">
        <v>334</v>
      </c>
      <c r="B196" s="35"/>
      <c r="C196" s="35"/>
      <c r="D196" s="35"/>
      <c r="E196" s="35"/>
      <c r="F196" s="35"/>
      <c r="G196" s="35"/>
      <c r="H196" s="35"/>
      <c r="I196" s="35"/>
    </row>
    <row r="197" s="11" customFormat="true" ht="53.25" hidden="false" customHeight="false" outlineLevel="0" collapsed="false">
      <c r="A197" s="12" t="s">
        <v>3</v>
      </c>
      <c r="B197" s="13" t="s">
        <v>4</v>
      </c>
      <c r="C197" s="13" t="s">
        <v>5</v>
      </c>
      <c r="D197" s="14" t="s">
        <v>6</v>
      </c>
      <c r="E197" s="14" t="s">
        <v>7</v>
      </c>
      <c r="F197" s="15" t="s">
        <v>8</v>
      </c>
      <c r="G197" s="15" t="s">
        <v>9</v>
      </c>
      <c r="H197" s="15" t="s">
        <v>10</v>
      </c>
      <c r="I197" s="15" t="s">
        <v>11</v>
      </c>
    </row>
    <row r="198" customFormat="false" ht="15" hidden="false" customHeight="false" outlineLevel="0" collapsed="false">
      <c r="A198" s="16" t="s">
        <v>335</v>
      </c>
      <c r="B198" s="46" t="s">
        <v>336</v>
      </c>
      <c r="C198" s="18" t="s">
        <v>337</v>
      </c>
      <c r="D198" s="19" t="n">
        <v>2891.28</v>
      </c>
      <c r="E198" s="19" t="n">
        <v>0</v>
      </c>
      <c r="F198" s="20" t="n">
        <f aca="false">D198+E198</f>
        <v>2891.28</v>
      </c>
      <c r="G198" s="20" t="n">
        <f aca="false">F198*2</f>
        <v>5782.56</v>
      </c>
      <c r="H198" s="19" t="n">
        <v>0.62</v>
      </c>
      <c r="I198" s="21" t="n">
        <f aca="false">H198*G198</f>
        <v>3585.1872</v>
      </c>
    </row>
    <row r="199" customFormat="false" ht="15" hidden="false" customHeight="false" outlineLevel="0" collapsed="false">
      <c r="A199" s="16" t="s">
        <v>338</v>
      </c>
      <c r="B199" s="46" t="s">
        <v>339</v>
      </c>
      <c r="C199" s="18" t="s">
        <v>337</v>
      </c>
      <c r="D199" s="19" t="n">
        <v>729.24</v>
      </c>
      <c r="E199" s="19" t="n">
        <v>0</v>
      </c>
      <c r="F199" s="20" t="n">
        <f aca="false">D199+E199</f>
        <v>729.24</v>
      </c>
      <c r="G199" s="20" t="n">
        <f aca="false">F199*2</f>
        <v>1458.48</v>
      </c>
      <c r="H199" s="19" t="n">
        <v>0.62</v>
      </c>
      <c r="I199" s="21" t="n">
        <f aca="false">H199*G199</f>
        <v>904.2576</v>
      </c>
    </row>
    <row r="200" customFormat="false" ht="15" hidden="false" customHeight="false" outlineLevel="0" collapsed="false">
      <c r="A200" s="45" t="s">
        <v>340</v>
      </c>
      <c r="B200" s="46" t="s">
        <v>341</v>
      </c>
      <c r="C200" s="18" t="s">
        <v>337</v>
      </c>
      <c r="D200" s="19" t="n">
        <v>226.81</v>
      </c>
      <c r="E200" s="19" t="n">
        <v>0</v>
      </c>
      <c r="F200" s="20" t="n">
        <f aca="false">D200+E200</f>
        <v>226.81</v>
      </c>
      <c r="G200" s="20" t="n">
        <f aca="false">F200*2</f>
        <v>453.62</v>
      </c>
      <c r="H200" s="19" t="n">
        <v>0.62</v>
      </c>
      <c r="I200" s="21" t="n">
        <f aca="false">H200*G200</f>
        <v>281.2444</v>
      </c>
    </row>
    <row r="201" customFormat="false" ht="15" hidden="false" customHeight="false" outlineLevel="0" collapsed="false">
      <c r="A201" s="45" t="s">
        <v>342</v>
      </c>
      <c r="B201" s="46" t="s">
        <v>343</v>
      </c>
      <c r="C201" s="46" t="s">
        <v>344</v>
      </c>
      <c r="D201" s="19" t="n">
        <v>1485.97</v>
      </c>
      <c r="E201" s="19" t="n">
        <v>224.13</v>
      </c>
      <c r="F201" s="20" t="n">
        <f aca="false">D201+E201</f>
        <v>1710.1</v>
      </c>
      <c r="G201" s="20" t="n">
        <f aca="false">F201*2</f>
        <v>3420.2</v>
      </c>
      <c r="H201" s="19" t="n">
        <v>0.62</v>
      </c>
      <c r="I201" s="21" t="n">
        <f aca="false">H201*G201</f>
        <v>2120.524</v>
      </c>
    </row>
    <row r="202" customFormat="false" ht="15" hidden="false" customHeight="false" outlineLevel="0" collapsed="false">
      <c r="A202" s="45" t="s">
        <v>345</v>
      </c>
      <c r="B202" s="46" t="s">
        <v>346</v>
      </c>
      <c r="C202" s="46" t="s">
        <v>347</v>
      </c>
      <c r="D202" s="19" t="n">
        <v>1446.9</v>
      </c>
      <c r="E202" s="19" t="n">
        <v>517.21</v>
      </c>
      <c r="F202" s="20" t="n">
        <f aca="false">D202+E202</f>
        <v>1964.11</v>
      </c>
      <c r="G202" s="20" t="n">
        <f aca="false">F202*2</f>
        <v>3928.22</v>
      </c>
      <c r="H202" s="19" t="n">
        <v>0.62</v>
      </c>
      <c r="I202" s="21" t="n">
        <f aca="false">H202*G202</f>
        <v>2435.4964</v>
      </c>
    </row>
    <row r="203" customFormat="false" ht="15" hidden="false" customHeight="false" outlineLevel="0" collapsed="false">
      <c r="A203" s="45" t="s">
        <v>348</v>
      </c>
      <c r="B203" s="46" t="s">
        <v>349</v>
      </c>
      <c r="C203" s="46" t="s">
        <v>350</v>
      </c>
      <c r="D203" s="19" t="n">
        <v>334.4</v>
      </c>
      <c r="E203" s="19" t="n">
        <v>581.5</v>
      </c>
      <c r="F203" s="20" t="n">
        <f aca="false">D203+E203</f>
        <v>915.9</v>
      </c>
      <c r="G203" s="20" t="n">
        <f aca="false">F203*2</f>
        <v>1831.8</v>
      </c>
      <c r="H203" s="19" t="n">
        <v>0.62</v>
      </c>
      <c r="I203" s="21" t="n">
        <f aca="false">H203*G203</f>
        <v>1135.716</v>
      </c>
    </row>
    <row r="204" customFormat="false" ht="15" hidden="false" customHeight="false" outlineLevel="0" collapsed="false">
      <c r="A204" s="45" t="s">
        <v>351</v>
      </c>
      <c r="B204" s="46" t="s">
        <v>352</v>
      </c>
      <c r="C204" s="46" t="s">
        <v>353</v>
      </c>
      <c r="D204" s="19" t="n">
        <v>845.81</v>
      </c>
      <c r="E204" s="19" t="n">
        <v>597.12</v>
      </c>
      <c r="F204" s="20" t="n">
        <f aca="false">D204+E204</f>
        <v>1442.93</v>
      </c>
      <c r="G204" s="20" t="n">
        <f aca="false">F204*2</f>
        <v>2885.86</v>
      </c>
      <c r="H204" s="19" t="n">
        <v>0.62</v>
      </c>
      <c r="I204" s="21" t="n">
        <f aca="false">H204*G204</f>
        <v>1789.2332</v>
      </c>
    </row>
    <row r="205" customFormat="false" ht="15" hidden="false" customHeight="false" outlineLevel="0" collapsed="false">
      <c r="A205" s="45" t="s">
        <v>354</v>
      </c>
      <c r="B205" s="46" t="s">
        <v>355</v>
      </c>
      <c r="C205" s="46" t="s">
        <v>356</v>
      </c>
      <c r="D205" s="19" t="n">
        <v>334.4</v>
      </c>
      <c r="E205" s="19" t="n">
        <v>548.63</v>
      </c>
      <c r="F205" s="20" t="n">
        <f aca="false">D205+E205</f>
        <v>883.03</v>
      </c>
      <c r="G205" s="20" t="n">
        <f aca="false">F205*2</f>
        <v>1766.06</v>
      </c>
      <c r="H205" s="19" t="n">
        <v>0.62</v>
      </c>
      <c r="I205" s="21" t="n">
        <f aca="false">H205*G205</f>
        <v>1094.9572</v>
      </c>
    </row>
    <row r="206" customFormat="false" ht="15" hidden="false" customHeight="false" outlineLevel="0" collapsed="false">
      <c r="A206" s="45" t="s">
        <v>357</v>
      </c>
      <c r="B206" s="46" t="s">
        <v>358</v>
      </c>
      <c r="C206" s="46" t="s">
        <v>359</v>
      </c>
      <c r="D206" s="19" t="n">
        <v>821.69</v>
      </c>
      <c r="E206" s="19" t="n">
        <v>623.28</v>
      </c>
      <c r="F206" s="20" t="n">
        <f aca="false">D206+E206</f>
        <v>1444.97</v>
      </c>
      <c r="G206" s="20" t="n">
        <f aca="false">F206*2</f>
        <v>2889.94</v>
      </c>
      <c r="H206" s="19" t="n">
        <v>0.62</v>
      </c>
      <c r="I206" s="21" t="n">
        <f aca="false">H206*G206</f>
        <v>1791.7628</v>
      </c>
    </row>
    <row r="207" customFormat="false" ht="15" hidden="false" customHeight="false" outlineLevel="0" collapsed="false">
      <c r="A207" s="16" t="s">
        <v>360</v>
      </c>
      <c r="B207" s="18" t="s">
        <v>361</v>
      </c>
      <c r="C207" s="18" t="s">
        <v>362</v>
      </c>
      <c r="D207" s="19" t="n">
        <v>368.32</v>
      </c>
      <c r="E207" s="19" t="n">
        <v>0</v>
      </c>
      <c r="F207" s="20" t="n">
        <f aca="false">D207+E207</f>
        <v>368.32</v>
      </c>
      <c r="G207" s="20" t="n">
        <f aca="false">F207*2</f>
        <v>736.64</v>
      </c>
      <c r="H207" s="19" t="n">
        <v>0.62</v>
      </c>
      <c r="I207" s="21" t="n">
        <f aca="false">H207*G207</f>
        <v>456.7168</v>
      </c>
    </row>
    <row r="208" customFormat="false" ht="15" hidden="false" customHeight="false" outlineLevel="0" collapsed="false">
      <c r="A208" s="45" t="s">
        <v>363</v>
      </c>
      <c r="B208" s="46" t="s">
        <v>364</v>
      </c>
      <c r="C208" s="46" t="s">
        <v>365</v>
      </c>
      <c r="D208" s="19" t="n">
        <v>2205.75</v>
      </c>
      <c r="E208" s="19" t="n">
        <v>165.47</v>
      </c>
      <c r="F208" s="20" t="n">
        <f aca="false">D208+E208</f>
        <v>2371.22</v>
      </c>
      <c r="G208" s="20" t="n">
        <f aca="false">F208*2</f>
        <v>4742.44</v>
      </c>
      <c r="H208" s="19" t="n">
        <v>0.62</v>
      </c>
      <c r="I208" s="21" t="n">
        <f aca="false">H208*G208</f>
        <v>2940.3128</v>
      </c>
    </row>
    <row r="209" customFormat="false" ht="15" hidden="false" customHeight="false" outlineLevel="0" collapsed="false">
      <c r="A209" s="45" t="s">
        <v>366</v>
      </c>
      <c r="B209" s="46" t="s">
        <v>367</v>
      </c>
      <c r="C209" s="46" t="s">
        <v>368</v>
      </c>
      <c r="D209" s="19" t="n">
        <v>824.48</v>
      </c>
      <c r="E209" s="19" t="n">
        <v>1571.79</v>
      </c>
      <c r="F209" s="20" t="n">
        <f aca="false">D209+E209</f>
        <v>2396.27</v>
      </c>
      <c r="G209" s="20" t="n">
        <f aca="false">F209*2</f>
        <v>4792.54</v>
      </c>
      <c r="H209" s="19" t="n">
        <v>0.62</v>
      </c>
      <c r="I209" s="21" t="n">
        <f aca="false">H209*G209</f>
        <v>2971.3748</v>
      </c>
    </row>
    <row r="210" s="11" customFormat="true" ht="13.5" hidden="false" customHeight="true" outlineLevel="0" collapsed="false">
      <c r="A210" s="24" t="s">
        <v>330</v>
      </c>
      <c r="B210" s="24"/>
      <c r="C210" s="24"/>
      <c r="D210" s="25" t="s">
        <v>56</v>
      </c>
      <c r="E210" s="25"/>
      <c r="F210" s="26" t="n">
        <f aca="false">SUM(F198:F209)</f>
        <v>17344.18</v>
      </c>
      <c r="G210" s="27" t="n">
        <f aca="false">F210*2</f>
        <v>34688.36</v>
      </c>
      <c r="H210" s="28" t="n">
        <v>0.62</v>
      </c>
      <c r="I210" s="29" t="n">
        <f aca="false">H210*G210</f>
        <v>21506.7832</v>
      </c>
    </row>
    <row r="211" s="11" customFormat="true" ht="15" hidden="false" customHeight="false" outlineLevel="0" collapsed="false">
      <c r="A211" s="30"/>
      <c r="B211" s="31"/>
      <c r="C211" s="31"/>
      <c r="D211" s="3"/>
      <c r="E211" s="3"/>
      <c r="F211" s="32"/>
      <c r="G211" s="33"/>
      <c r="H211" s="33"/>
      <c r="I211" s="34"/>
    </row>
    <row r="212" s="11" customFormat="true" ht="15" hidden="false" customHeight="false" outlineLevel="0" collapsed="false">
      <c r="A212" s="35" t="s">
        <v>369</v>
      </c>
      <c r="B212" s="35"/>
      <c r="C212" s="35"/>
      <c r="D212" s="35"/>
      <c r="E212" s="35"/>
      <c r="F212" s="35"/>
      <c r="G212" s="35"/>
      <c r="H212" s="35"/>
      <c r="I212" s="35"/>
    </row>
    <row r="213" s="11" customFormat="true" ht="40.5" hidden="false" customHeight="true" outlineLevel="0" collapsed="false">
      <c r="A213" s="12" t="s">
        <v>3</v>
      </c>
      <c r="B213" s="13" t="s">
        <v>4</v>
      </c>
      <c r="C213" s="13" t="s">
        <v>5</v>
      </c>
      <c r="D213" s="14" t="s">
        <v>58</v>
      </c>
      <c r="E213" s="14"/>
      <c r="F213" s="14"/>
      <c r="G213" s="15" t="s">
        <v>9</v>
      </c>
      <c r="H213" s="15" t="s">
        <v>10</v>
      </c>
      <c r="I213" s="15" t="s">
        <v>11</v>
      </c>
    </row>
    <row r="214" s="11" customFormat="true" ht="15" hidden="false" customHeight="false" outlineLevel="0" collapsed="false">
      <c r="A214" s="16" t="s">
        <v>335</v>
      </c>
      <c r="B214" s="46" t="s">
        <v>336</v>
      </c>
      <c r="C214" s="18" t="s">
        <v>337</v>
      </c>
      <c r="D214" s="36" t="n">
        <v>1511.9</v>
      </c>
      <c r="E214" s="36"/>
      <c r="F214" s="36"/>
      <c r="G214" s="20" t="n">
        <f aca="false">D214*2</f>
        <v>3023.8</v>
      </c>
      <c r="H214" s="19" t="n">
        <v>0.62</v>
      </c>
      <c r="I214" s="21" t="n">
        <f aca="false">H214*G214</f>
        <v>1874.756</v>
      </c>
    </row>
    <row r="215" s="11" customFormat="true" ht="15" hidden="false" customHeight="false" outlineLevel="0" collapsed="false">
      <c r="A215" s="16" t="s">
        <v>338</v>
      </c>
      <c r="B215" s="46" t="s">
        <v>339</v>
      </c>
      <c r="C215" s="18" t="s">
        <v>337</v>
      </c>
      <c r="D215" s="36" t="n">
        <v>333.2</v>
      </c>
      <c r="E215" s="36"/>
      <c r="F215" s="36"/>
      <c r="G215" s="20" t="n">
        <f aca="false">D215*2</f>
        <v>666.4</v>
      </c>
      <c r="H215" s="19" t="n">
        <v>0.62</v>
      </c>
      <c r="I215" s="21" t="n">
        <f aca="false">H215*G215</f>
        <v>413.168</v>
      </c>
    </row>
    <row r="216" s="11" customFormat="true" ht="15" hidden="false" customHeight="true" outlineLevel="0" collapsed="false">
      <c r="A216" s="24" t="s">
        <v>121</v>
      </c>
      <c r="B216" s="24"/>
      <c r="C216" s="24"/>
      <c r="D216" s="25" t="s">
        <v>56</v>
      </c>
      <c r="E216" s="25"/>
      <c r="F216" s="26" t="n">
        <f aca="false">SUM(D214:F215)</f>
        <v>1845.1</v>
      </c>
      <c r="G216" s="27" t="n">
        <f aca="false">SUM(G214:G215)</f>
        <v>3690.2</v>
      </c>
      <c r="H216" s="28" t="n">
        <v>0.62</v>
      </c>
      <c r="I216" s="29" t="n">
        <f aca="false">H216*G216</f>
        <v>2287.924</v>
      </c>
    </row>
    <row r="217" s="11" customFormat="true" ht="15" hidden="false" customHeight="true" outlineLevel="0" collapsed="false">
      <c r="A217" s="43" t="s">
        <v>370</v>
      </c>
      <c r="B217" s="43"/>
      <c r="C217" s="43"/>
      <c r="D217" s="43"/>
      <c r="E217" s="43"/>
      <c r="F217" s="43"/>
      <c r="G217" s="43"/>
      <c r="H217" s="43"/>
      <c r="I217" s="44" t="n">
        <f aca="false">SUM(I210+I216)</f>
        <v>23794.7072</v>
      </c>
    </row>
    <row r="218" s="11" customFormat="true" ht="15" hidden="false" customHeight="false" outlineLevel="0" collapsed="false">
      <c r="A218" s="30"/>
      <c r="B218" s="31"/>
      <c r="C218" s="31"/>
      <c r="D218" s="3"/>
      <c r="E218" s="3"/>
      <c r="F218" s="32"/>
      <c r="G218" s="33"/>
      <c r="H218" s="33"/>
      <c r="I218" s="34"/>
    </row>
    <row r="219" s="11" customFormat="true" ht="15" hidden="false" customHeight="false" outlineLevel="0" collapsed="false">
      <c r="A219" s="9" t="s">
        <v>371</v>
      </c>
      <c r="B219" s="9"/>
      <c r="C219" s="9"/>
      <c r="D219" s="9"/>
      <c r="E219" s="9"/>
      <c r="F219" s="9"/>
      <c r="G219" s="9"/>
      <c r="H219" s="9"/>
      <c r="I219" s="9"/>
    </row>
    <row r="220" s="11" customFormat="true" ht="15" hidden="false" customHeight="false" outlineLevel="0" collapsed="false">
      <c r="A220" s="35" t="s">
        <v>372</v>
      </c>
      <c r="B220" s="35"/>
      <c r="C220" s="35"/>
      <c r="D220" s="35"/>
      <c r="E220" s="35"/>
      <c r="F220" s="35"/>
      <c r="G220" s="35"/>
      <c r="H220" s="35"/>
      <c r="I220" s="35"/>
    </row>
    <row r="221" s="11" customFormat="true" ht="53.25" hidden="false" customHeight="false" outlineLevel="0" collapsed="false">
      <c r="A221" s="12" t="s">
        <v>3</v>
      </c>
      <c r="B221" s="13" t="s">
        <v>4</v>
      </c>
      <c r="C221" s="13" t="s">
        <v>5</v>
      </c>
      <c r="D221" s="14" t="s">
        <v>6</v>
      </c>
      <c r="E221" s="14" t="s">
        <v>7</v>
      </c>
      <c r="F221" s="15" t="s">
        <v>8</v>
      </c>
      <c r="G221" s="15" t="s">
        <v>9</v>
      </c>
      <c r="H221" s="15" t="s">
        <v>10</v>
      </c>
      <c r="I221" s="15" t="s">
        <v>11</v>
      </c>
    </row>
    <row r="222" customFormat="false" ht="15" hidden="false" customHeight="false" outlineLevel="0" collapsed="false">
      <c r="A222" s="45" t="s">
        <v>373</v>
      </c>
      <c r="B222" s="46" t="s">
        <v>374</v>
      </c>
      <c r="C222" s="46" t="s">
        <v>375</v>
      </c>
      <c r="D222" s="19" t="n">
        <v>2679.02</v>
      </c>
      <c r="E222" s="19" t="n">
        <v>616.3</v>
      </c>
      <c r="F222" s="20" t="n">
        <f aca="false">D222+E222</f>
        <v>3295.32</v>
      </c>
      <c r="G222" s="20" t="n">
        <f aca="false">F222*2</f>
        <v>6590.64</v>
      </c>
      <c r="H222" s="19" t="n">
        <v>0.62</v>
      </c>
      <c r="I222" s="21" t="n">
        <f aca="false">H222*G222</f>
        <v>4086.1968</v>
      </c>
    </row>
    <row r="223" customFormat="false" ht="15" hidden="false" customHeight="false" outlineLevel="0" collapsed="false">
      <c r="A223" s="45" t="s">
        <v>376</v>
      </c>
      <c r="B223" s="46" t="s">
        <v>377</v>
      </c>
      <c r="C223" s="46" t="s">
        <v>378</v>
      </c>
      <c r="D223" s="19" t="n">
        <v>452.2</v>
      </c>
      <c r="E223" s="19" t="n">
        <v>1553.98</v>
      </c>
      <c r="F223" s="20" t="n">
        <f aca="false">D223+E223</f>
        <v>2006.18</v>
      </c>
      <c r="G223" s="20" t="n">
        <f aca="false">F223*2</f>
        <v>4012.36</v>
      </c>
      <c r="H223" s="19" t="n">
        <v>0.62</v>
      </c>
      <c r="I223" s="21" t="n">
        <f aca="false">H223*G223</f>
        <v>2487.6632</v>
      </c>
    </row>
    <row r="224" customFormat="false" ht="15" hidden="false" customHeight="false" outlineLevel="0" collapsed="false">
      <c r="A224" s="45" t="s">
        <v>379</v>
      </c>
      <c r="B224" s="46" t="s">
        <v>380</v>
      </c>
      <c r="C224" s="46" t="s">
        <v>381</v>
      </c>
      <c r="D224" s="19" t="n">
        <v>2645.74</v>
      </c>
      <c r="E224" s="19" t="n">
        <v>173.98</v>
      </c>
      <c r="F224" s="20" t="n">
        <f aca="false">D224+E224</f>
        <v>2819.72</v>
      </c>
      <c r="G224" s="20" t="n">
        <f aca="false">F224*2</f>
        <v>5639.44</v>
      </c>
      <c r="H224" s="19" t="n">
        <v>0.62</v>
      </c>
      <c r="I224" s="21" t="n">
        <f aca="false">H224*G224</f>
        <v>3496.4528</v>
      </c>
    </row>
    <row r="225" customFormat="false" ht="30.75" hidden="false" customHeight="false" outlineLevel="0" collapsed="false">
      <c r="A225" s="45" t="s">
        <v>382</v>
      </c>
      <c r="B225" s="46" t="s">
        <v>383</v>
      </c>
      <c r="C225" s="46" t="s">
        <v>384</v>
      </c>
      <c r="D225" s="19" t="n">
        <v>1215.58</v>
      </c>
      <c r="E225" s="19" t="n">
        <v>1425.52</v>
      </c>
      <c r="F225" s="20" t="n">
        <f aca="false">D225+E225</f>
        <v>2641.1</v>
      </c>
      <c r="G225" s="20" t="n">
        <f aca="false">F225*2</f>
        <v>5282.2</v>
      </c>
      <c r="H225" s="19" t="n">
        <v>0.62</v>
      </c>
      <c r="I225" s="21" t="n">
        <f aca="false">H225*G225</f>
        <v>3274.964</v>
      </c>
    </row>
    <row r="226" customFormat="false" ht="15" hidden="false" customHeight="false" outlineLevel="0" collapsed="false">
      <c r="A226" s="45" t="s">
        <v>385</v>
      </c>
      <c r="B226" s="46" t="s">
        <v>386</v>
      </c>
      <c r="C226" s="46" t="s">
        <v>387</v>
      </c>
      <c r="D226" s="19" t="n">
        <v>934.97</v>
      </c>
      <c r="E226" s="19" t="n">
        <v>1519.27</v>
      </c>
      <c r="F226" s="20" t="n">
        <f aca="false">D226+E226</f>
        <v>2454.24</v>
      </c>
      <c r="G226" s="20" t="n">
        <f aca="false">F226*2</f>
        <v>4908.48</v>
      </c>
      <c r="H226" s="19" t="n">
        <v>0.62</v>
      </c>
      <c r="I226" s="21" t="n">
        <f aca="false">H226*G226</f>
        <v>3043.2576</v>
      </c>
    </row>
    <row r="227" customFormat="false" ht="15" hidden="false" customHeight="false" outlineLevel="0" collapsed="false">
      <c r="A227" s="45" t="s">
        <v>388</v>
      </c>
      <c r="B227" s="46" t="s">
        <v>389</v>
      </c>
      <c r="C227" s="46" t="s">
        <v>390</v>
      </c>
      <c r="D227" s="19" t="n">
        <v>934.97</v>
      </c>
      <c r="E227" s="19" t="n">
        <v>1145.05</v>
      </c>
      <c r="F227" s="20" t="n">
        <f aca="false">D227+E227</f>
        <v>2080.02</v>
      </c>
      <c r="G227" s="20" t="n">
        <f aca="false">F227*2</f>
        <v>4160.04</v>
      </c>
      <c r="H227" s="19" t="n">
        <v>0.62</v>
      </c>
      <c r="I227" s="21" t="n">
        <f aca="false">H227*G227</f>
        <v>2579.2248</v>
      </c>
    </row>
    <row r="228" customFormat="false" ht="15" hidden="false" customHeight="false" outlineLevel="0" collapsed="false">
      <c r="A228" s="45" t="s">
        <v>391</v>
      </c>
      <c r="B228" s="46" t="s">
        <v>392</v>
      </c>
      <c r="C228" s="46" t="s">
        <v>393</v>
      </c>
      <c r="D228" s="19" t="n">
        <v>934.97</v>
      </c>
      <c r="E228" s="19" t="n">
        <v>1081.89</v>
      </c>
      <c r="F228" s="20" t="n">
        <f aca="false">D228+E228</f>
        <v>2016.86</v>
      </c>
      <c r="G228" s="20" t="n">
        <f aca="false">F228*2</f>
        <v>4033.72</v>
      </c>
      <c r="H228" s="19" t="n">
        <v>0.62</v>
      </c>
      <c r="I228" s="21" t="n">
        <f aca="false">H228*G228</f>
        <v>2500.9064</v>
      </c>
    </row>
    <row r="229" customFormat="false" ht="15" hidden="false" customHeight="false" outlineLevel="0" collapsed="false">
      <c r="A229" s="45" t="s">
        <v>394</v>
      </c>
      <c r="B229" s="46" t="s">
        <v>395</v>
      </c>
      <c r="C229" s="46" t="s">
        <v>375</v>
      </c>
      <c r="D229" s="19" t="n">
        <v>1120.11</v>
      </c>
      <c r="E229" s="19" t="n">
        <v>0</v>
      </c>
      <c r="F229" s="20" t="n">
        <f aca="false">D229+E229</f>
        <v>1120.11</v>
      </c>
      <c r="G229" s="20" t="n">
        <f aca="false">F229*2</f>
        <v>2240.22</v>
      </c>
      <c r="H229" s="19" t="n">
        <v>0.62</v>
      </c>
      <c r="I229" s="21" t="n">
        <f aca="false">H229*G229</f>
        <v>1388.9364</v>
      </c>
    </row>
    <row r="230" customFormat="false" ht="30.75" hidden="false" customHeight="false" outlineLevel="0" collapsed="false">
      <c r="A230" s="45" t="s">
        <v>396</v>
      </c>
      <c r="B230" s="46" t="s">
        <v>397</v>
      </c>
      <c r="C230" s="46" t="s">
        <v>398</v>
      </c>
      <c r="D230" s="19" t="n">
        <v>1922.14</v>
      </c>
      <c r="E230" s="19" t="n">
        <v>356.99</v>
      </c>
      <c r="F230" s="20" t="n">
        <f aca="false">D230+E230</f>
        <v>2279.13</v>
      </c>
      <c r="G230" s="20" t="n">
        <f aca="false">F230*2</f>
        <v>4558.26</v>
      </c>
      <c r="H230" s="19" t="n">
        <v>0.62</v>
      </c>
      <c r="I230" s="21" t="n">
        <f aca="false">H230*G230</f>
        <v>2826.1212</v>
      </c>
    </row>
    <row r="231" customFormat="false" ht="15" hidden="false" customHeight="false" outlineLevel="0" collapsed="false">
      <c r="A231" s="45" t="s">
        <v>399</v>
      </c>
      <c r="B231" s="46" t="s">
        <v>400</v>
      </c>
      <c r="C231" s="46" t="s">
        <v>401</v>
      </c>
      <c r="D231" s="19" t="n">
        <v>766.68</v>
      </c>
      <c r="E231" s="19" t="n">
        <v>745.17</v>
      </c>
      <c r="F231" s="20" t="n">
        <f aca="false">D231+E231</f>
        <v>1511.85</v>
      </c>
      <c r="G231" s="20" t="n">
        <f aca="false">F231*2</f>
        <v>3023.7</v>
      </c>
      <c r="H231" s="19" t="n">
        <v>0.62</v>
      </c>
      <c r="I231" s="21" t="n">
        <f aca="false">H231*G231</f>
        <v>1874.694</v>
      </c>
    </row>
    <row r="232" customFormat="false" ht="15" hidden="false" customHeight="false" outlineLevel="0" collapsed="false">
      <c r="A232" s="45" t="s">
        <v>402</v>
      </c>
      <c r="B232" s="46" t="s">
        <v>403</v>
      </c>
      <c r="C232" s="46" t="s">
        <v>404</v>
      </c>
      <c r="D232" s="19" t="n">
        <v>934.97</v>
      </c>
      <c r="E232" s="19" t="n">
        <v>426.53</v>
      </c>
      <c r="F232" s="20" t="n">
        <f aca="false">D232+E232</f>
        <v>1361.5</v>
      </c>
      <c r="G232" s="20" t="n">
        <f aca="false">F232*2</f>
        <v>2723</v>
      </c>
      <c r="H232" s="19" t="n">
        <v>0.62</v>
      </c>
      <c r="I232" s="21" t="n">
        <f aca="false">H232*G232</f>
        <v>1688.26</v>
      </c>
    </row>
    <row r="233" customFormat="false" ht="15" hidden="false" customHeight="false" outlineLevel="0" collapsed="false">
      <c r="A233" s="45" t="s">
        <v>405</v>
      </c>
      <c r="B233" s="46" t="s">
        <v>406</v>
      </c>
      <c r="C233" s="46" t="s">
        <v>407</v>
      </c>
      <c r="D233" s="19" t="n">
        <v>2999.75</v>
      </c>
      <c r="E233" s="19" t="n">
        <v>521.33</v>
      </c>
      <c r="F233" s="20" t="n">
        <f aca="false">D233+E233</f>
        <v>3521.08</v>
      </c>
      <c r="G233" s="20" t="n">
        <f aca="false">F233*2</f>
        <v>7042.16</v>
      </c>
      <c r="H233" s="19" t="n">
        <v>0.62</v>
      </c>
      <c r="I233" s="21" t="n">
        <f aca="false">H233*G233</f>
        <v>4366.1392</v>
      </c>
    </row>
    <row r="234" customFormat="false" ht="30.75" hidden="false" customHeight="false" outlineLevel="0" collapsed="false">
      <c r="A234" s="45" t="s">
        <v>408</v>
      </c>
      <c r="B234" s="46" t="s">
        <v>409</v>
      </c>
      <c r="C234" s="46" t="s">
        <v>410</v>
      </c>
      <c r="D234" s="19" t="n">
        <v>2444.66</v>
      </c>
      <c r="E234" s="19" t="n">
        <v>864.04</v>
      </c>
      <c r="F234" s="20" t="n">
        <f aca="false">D234+E234</f>
        <v>3308.7</v>
      </c>
      <c r="G234" s="20" t="n">
        <f aca="false">F234*2</f>
        <v>6617.4</v>
      </c>
      <c r="H234" s="19" t="n">
        <v>0.62</v>
      </c>
      <c r="I234" s="21" t="n">
        <f aca="false">H234*G234</f>
        <v>4102.788</v>
      </c>
    </row>
    <row r="235" customFormat="false" ht="30.75" hidden="false" customHeight="false" outlineLevel="0" collapsed="false">
      <c r="A235" s="45" t="s">
        <v>411</v>
      </c>
      <c r="B235" s="46" t="s">
        <v>412</v>
      </c>
      <c r="C235" s="46" t="s">
        <v>413</v>
      </c>
      <c r="D235" s="19" t="n">
        <v>1830.96</v>
      </c>
      <c r="E235" s="19" t="n">
        <v>433.79</v>
      </c>
      <c r="F235" s="20" t="n">
        <f aca="false">D235+E235</f>
        <v>2264.75</v>
      </c>
      <c r="G235" s="20" t="n">
        <f aca="false">F235*2</f>
        <v>4529.5</v>
      </c>
      <c r="H235" s="19" t="n">
        <v>0.62</v>
      </c>
      <c r="I235" s="21" t="n">
        <f aca="false">H235*G235</f>
        <v>2808.29</v>
      </c>
    </row>
    <row r="236" customFormat="false" ht="15" hidden="false" customHeight="false" outlineLevel="0" collapsed="false">
      <c r="A236" s="45" t="s">
        <v>414</v>
      </c>
      <c r="B236" s="46" t="s">
        <v>415</v>
      </c>
      <c r="C236" s="46" t="s">
        <v>416</v>
      </c>
      <c r="D236" s="19" t="n">
        <v>934.97</v>
      </c>
      <c r="E236" s="19" t="n">
        <v>1014.37</v>
      </c>
      <c r="F236" s="20" t="n">
        <f aca="false">D236+E236</f>
        <v>1949.34</v>
      </c>
      <c r="G236" s="20" t="n">
        <f aca="false">F236*2</f>
        <v>3898.68</v>
      </c>
      <c r="H236" s="19" t="n">
        <v>0.62</v>
      </c>
      <c r="I236" s="21" t="n">
        <f aca="false">H236*G236</f>
        <v>2417.1816</v>
      </c>
    </row>
    <row r="237" customFormat="false" ht="15" hidden="false" customHeight="false" outlineLevel="0" collapsed="false">
      <c r="A237" s="45" t="s">
        <v>417</v>
      </c>
      <c r="B237" s="46" t="s">
        <v>418</v>
      </c>
      <c r="C237" s="46" t="s">
        <v>419</v>
      </c>
      <c r="D237" s="19" t="n">
        <v>1714.42</v>
      </c>
      <c r="E237" s="19" t="n">
        <v>511.3</v>
      </c>
      <c r="F237" s="20" t="n">
        <f aca="false">D237+E237</f>
        <v>2225.72</v>
      </c>
      <c r="G237" s="20" t="n">
        <f aca="false">F237*2</f>
        <v>4451.44</v>
      </c>
      <c r="H237" s="19" t="n">
        <v>0.62</v>
      </c>
      <c r="I237" s="21" t="n">
        <f aca="false">H237*G237</f>
        <v>2759.8928</v>
      </c>
    </row>
    <row r="238" s="11" customFormat="true" ht="13.5" hidden="false" customHeight="true" outlineLevel="0" collapsed="false">
      <c r="A238" s="24" t="s">
        <v>55</v>
      </c>
      <c r="B238" s="24"/>
      <c r="C238" s="24"/>
      <c r="D238" s="25" t="s">
        <v>56</v>
      </c>
      <c r="E238" s="25"/>
      <c r="F238" s="26" t="n">
        <f aca="false">SUM(F222:F237)</f>
        <v>36855.62</v>
      </c>
      <c r="G238" s="27" t="n">
        <f aca="false">F238*2</f>
        <v>73711.24</v>
      </c>
      <c r="H238" s="28" t="n">
        <v>0.62</v>
      </c>
      <c r="I238" s="29" t="n">
        <f aca="false">H238*G238</f>
        <v>45700.9688</v>
      </c>
    </row>
    <row r="239" s="11" customFormat="true" ht="15" hidden="false" customHeight="false" outlineLevel="0" collapsed="false">
      <c r="A239" s="30"/>
      <c r="B239" s="31"/>
      <c r="C239" s="31"/>
      <c r="D239" s="3"/>
      <c r="E239" s="3"/>
      <c r="F239" s="32"/>
      <c r="G239" s="33"/>
      <c r="H239" s="33"/>
      <c r="I239" s="34"/>
    </row>
    <row r="240" s="11" customFormat="true" ht="15" hidden="false" customHeight="false" outlineLevel="0" collapsed="false">
      <c r="A240" s="35" t="s">
        <v>420</v>
      </c>
      <c r="B240" s="35"/>
      <c r="C240" s="35"/>
      <c r="D240" s="35"/>
      <c r="E240" s="35"/>
      <c r="F240" s="35"/>
      <c r="G240" s="35"/>
      <c r="H240" s="35"/>
      <c r="I240" s="35"/>
    </row>
    <row r="241" s="11" customFormat="true" ht="40.5" hidden="false" customHeight="true" outlineLevel="0" collapsed="false">
      <c r="A241" s="12" t="s">
        <v>3</v>
      </c>
      <c r="B241" s="13" t="s">
        <v>4</v>
      </c>
      <c r="C241" s="13" t="s">
        <v>5</v>
      </c>
      <c r="D241" s="14" t="s">
        <v>58</v>
      </c>
      <c r="E241" s="14"/>
      <c r="F241" s="14"/>
      <c r="G241" s="15" t="s">
        <v>9</v>
      </c>
      <c r="H241" s="15" t="s">
        <v>10</v>
      </c>
      <c r="I241" s="15" t="s">
        <v>11</v>
      </c>
    </row>
    <row r="242" s="11" customFormat="true" ht="15" hidden="false" customHeight="false" outlineLevel="0" collapsed="false">
      <c r="A242" s="45" t="s">
        <v>379</v>
      </c>
      <c r="B242" s="46" t="s">
        <v>380</v>
      </c>
      <c r="C242" s="46" t="s">
        <v>381</v>
      </c>
      <c r="D242" s="36" t="n">
        <v>786.5</v>
      </c>
      <c r="E242" s="36"/>
      <c r="F242" s="36"/>
      <c r="G242" s="20" t="n">
        <f aca="false">D242*2</f>
        <v>1573</v>
      </c>
      <c r="H242" s="19" t="n">
        <v>0.62</v>
      </c>
      <c r="I242" s="21" t="n">
        <f aca="false">H242*G242</f>
        <v>975.26</v>
      </c>
    </row>
    <row r="243" s="11" customFormat="true" ht="15" hidden="false" customHeight="true" outlineLevel="0" collapsed="false">
      <c r="A243" s="24" t="s">
        <v>59</v>
      </c>
      <c r="B243" s="24"/>
      <c r="C243" s="24"/>
      <c r="D243" s="25" t="s">
        <v>56</v>
      </c>
      <c r="E243" s="25"/>
      <c r="F243" s="26" t="n">
        <f aca="false">SUM(D242:F242)</f>
        <v>786.5</v>
      </c>
      <c r="G243" s="27" t="n">
        <f aca="false">SUM(G242:G242)</f>
        <v>1573</v>
      </c>
      <c r="H243" s="28" t="n">
        <v>0.62</v>
      </c>
      <c r="I243" s="29" t="n">
        <f aca="false">H243*G243</f>
        <v>975.26</v>
      </c>
    </row>
    <row r="244" s="11" customFormat="true" ht="15" hidden="false" customHeight="true" outlineLevel="0" collapsed="false">
      <c r="A244" s="43" t="s">
        <v>421</v>
      </c>
      <c r="B244" s="43"/>
      <c r="C244" s="43"/>
      <c r="D244" s="43"/>
      <c r="E244" s="43"/>
      <c r="F244" s="43"/>
      <c r="G244" s="43"/>
      <c r="H244" s="43"/>
      <c r="I244" s="44" t="n">
        <f aca="false">SUM(I238+I243)</f>
        <v>46676.2288</v>
      </c>
    </row>
    <row r="245" s="11" customFormat="true" ht="15" hidden="false" customHeight="false" outlineLevel="0" collapsed="false">
      <c r="A245" s="30"/>
      <c r="B245" s="31"/>
      <c r="C245" s="31"/>
      <c r="D245" s="3"/>
      <c r="E245" s="3"/>
      <c r="F245" s="32"/>
      <c r="G245" s="33"/>
      <c r="H245" s="33"/>
      <c r="I245" s="34"/>
    </row>
    <row r="246" s="11" customFormat="true" ht="15" hidden="false" customHeight="false" outlineLevel="0" collapsed="false">
      <c r="A246" s="9" t="s">
        <v>422</v>
      </c>
      <c r="B246" s="9"/>
      <c r="C246" s="9"/>
      <c r="D246" s="9"/>
      <c r="E246" s="9"/>
      <c r="F246" s="9"/>
      <c r="G246" s="9"/>
      <c r="H246" s="9"/>
      <c r="I246" s="9"/>
    </row>
    <row r="247" s="11" customFormat="true" ht="15" hidden="false" customHeight="false" outlineLevel="0" collapsed="false">
      <c r="A247" s="35" t="s">
        <v>423</v>
      </c>
      <c r="B247" s="35"/>
      <c r="C247" s="35"/>
      <c r="D247" s="35"/>
      <c r="E247" s="35"/>
      <c r="F247" s="35"/>
      <c r="G247" s="35"/>
      <c r="H247" s="35"/>
      <c r="I247" s="35"/>
    </row>
    <row r="248" s="11" customFormat="true" ht="53.25" hidden="false" customHeight="false" outlineLevel="0" collapsed="false">
      <c r="A248" s="12" t="s">
        <v>3</v>
      </c>
      <c r="B248" s="13" t="s">
        <v>4</v>
      </c>
      <c r="C248" s="13" t="s">
        <v>5</v>
      </c>
      <c r="D248" s="14" t="s">
        <v>6</v>
      </c>
      <c r="E248" s="14" t="s">
        <v>7</v>
      </c>
      <c r="F248" s="15" t="s">
        <v>8</v>
      </c>
      <c r="G248" s="15" t="s">
        <v>9</v>
      </c>
      <c r="H248" s="15" t="s">
        <v>10</v>
      </c>
      <c r="I248" s="15" t="s">
        <v>11</v>
      </c>
    </row>
    <row r="249" customFormat="false" ht="15" hidden="false" customHeight="false" outlineLevel="0" collapsed="false">
      <c r="A249" s="45" t="s">
        <v>424</v>
      </c>
      <c r="B249" s="53" t="s">
        <v>425</v>
      </c>
      <c r="C249" s="53" t="s">
        <v>426</v>
      </c>
      <c r="D249" s="19" t="n">
        <v>1501.74</v>
      </c>
      <c r="E249" s="19" t="n">
        <v>378</v>
      </c>
      <c r="F249" s="20" t="n">
        <f aca="false">D249+E249</f>
        <v>1879.74</v>
      </c>
      <c r="G249" s="20" t="n">
        <f aca="false">F249*2</f>
        <v>3759.48</v>
      </c>
      <c r="H249" s="19" t="n">
        <v>0.62</v>
      </c>
      <c r="I249" s="21" t="n">
        <f aca="false">H249*G249</f>
        <v>2330.8776</v>
      </c>
    </row>
    <row r="250" customFormat="false" ht="30.75" hidden="false" customHeight="false" outlineLevel="0" collapsed="false">
      <c r="A250" s="45" t="s">
        <v>427</v>
      </c>
      <c r="B250" s="53" t="s">
        <v>428</v>
      </c>
      <c r="C250" s="53" t="s">
        <v>426</v>
      </c>
      <c r="D250" s="19" t="n">
        <v>726.75</v>
      </c>
      <c r="E250" s="19" t="n">
        <v>82.48</v>
      </c>
      <c r="F250" s="20" t="n">
        <f aca="false">D250+E250</f>
        <v>809.23</v>
      </c>
      <c r="G250" s="20" t="n">
        <f aca="false">F250*2</f>
        <v>1618.46</v>
      </c>
      <c r="H250" s="19" t="n">
        <v>0.62</v>
      </c>
      <c r="I250" s="21" t="n">
        <f aca="false">H250*G250</f>
        <v>1003.4452</v>
      </c>
    </row>
    <row r="251" customFormat="false" ht="15" hidden="false" customHeight="false" outlineLevel="0" collapsed="false">
      <c r="A251" s="54" t="s">
        <v>429</v>
      </c>
      <c r="B251" s="55" t="s">
        <v>430</v>
      </c>
      <c r="C251" s="53" t="s">
        <v>426</v>
      </c>
      <c r="D251" s="19" t="n">
        <v>3420.53</v>
      </c>
      <c r="E251" s="19" t="n">
        <v>0</v>
      </c>
      <c r="F251" s="20" t="n">
        <f aca="false">D251+E251</f>
        <v>3420.53</v>
      </c>
      <c r="G251" s="20" t="n">
        <f aca="false">F251*2</f>
        <v>6841.06</v>
      </c>
      <c r="H251" s="19" t="n">
        <v>0.62</v>
      </c>
      <c r="I251" s="21" t="n">
        <f aca="false">H251*G251</f>
        <v>4241.4572</v>
      </c>
    </row>
    <row r="252" customFormat="false" ht="15" hidden="false" customHeight="false" outlineLevel="0" collapsed="false">
      <c r="A252" s="16" t="s">
        <v>431</v>
      </c>
      <c r="B252" s="17" t="s">
        <v>432</v>
      </c>
      <c r="C252" s="17" t="s">
        <v>433</v>
      </c>
      <c r="D252" s="19" t="n">
        <v>827.93</v>
      </c>
      <c r="E252" s="19" t="n">
        <v>1251.44</v>
      </c>
      <c r="F252" s="20" t="n">
        <f aca="false">D252+E252</f>
        <v>2079.37</v>
      </c>
      <c r="G252" s="20" t="n">
        <f aca="false">F252*2</f>
        <v>4158.74</v>
      </c>
      <c r="H252" s="19" t="n">
        <v>0.62</v>
      </c>
      <c r="I252" s="21" t="n">
        <f aca="false">H252*G252</f>
        <v>2578.4188</v>
      </c>
    </row>
    <row r="253" customFormat="false" ht="15" hidden="false" customHeight="false" outlineLevel="0" collapsed="false">
      <c r="A253" s="16" t="s">
        <v>434</v>
      </c>
      <c r="B253" s="17" t="s">
        <v>435</v>
      </c>
      <c r="C253" s="17" t="s">
        <v>436</v>
      </c>
      <c r="D253" s="19" t="n">
        <v>914.18</v>
      </c>
      <c r="E253" s="19" t="n">
        <v>879.44</v>
      </c>
      <c r="F253" s="20" t="n">
        <f aca="false">D253+E253</f>
        <v>1793.62</v>
      </c>
      <c r="G253" s="20" t="n">
        <f aca="false">F253*2</f>
        <v>3587.24</v>
      </c>
      <c r="H253" s="19" t="n">
        <v>0.62</v>
      </c>
      <c r="I253" s="21" t="n">
        <f aca="false">H253*G253</f>
        <v>2224.0888</v>
      </c>
    </row>
    <row r="254" customFormat="false" ht="30.75" hidden="false" customHeight="false" outlineLevel="0" collapsed="false">
      <c r="A254" s="16" t="s">
        <v>437</v>
      </c>
      <c r="B254" s="17" t="s">
        <v>438</v>
      </c>
      <c r="C254" s="17" t="s">
        <v>439</v>
      </c>
      <c r="D254" s="19" t="n">
        <v>1832.48</v>
      </c>
      <c r="E254" s="19" t="n">
        <v>1519.51</v>
      </c>
      <c r="F254" s="20" t="n">
        <f aca="false">D254+E254</f>
        <v>3351.99</v>
      </c>
      <c r="G254" s="20" t="n">
        <f aca="false">F254*2</f>
        <v>6703.98</v>
      </c>
      <c r="H254" s="19" t="n">
        <v>0.62</v>
      </c>
      <c r="I254" s="21" t="n">
        <f aca="false">H254*G254</f>
        <v>4156.4676</v>
      </c>
    </row>
    <row r="255" customFormat="false" ht="15" hidden="false" customHeight="false" outlineLevel="0" collapsed="false">
      <c r="A255" s="16" t="s">
        <v>440</v>
      </c>
      <c r="B255" s="17" t="s">
        <v>441</v>
      </c>
      <c r="C255" s="17" t="s">
        <v>442</v>
      </c>
      <c r="D255" s="19" t="n">
        <v>1719.85</v>
      </c>
      <c r="E255" s="19" t="n">
        <v>566.09</v>
      </c>
      <c r="F255" s="20" t="n">
        <f aca="false">D255+E255</f>
        <v>2285.94</v>
      </c>
      <c r="G255" s="20" t="n">
        <f aca="false">F255*2</f>
        <v>4571.88</v>
      </c>
      <c r="H255" s="19" t="n">
        <v>0.62</v>
      </c>
      <c r="I255" s="21" t="n">
        <f aca="false">H255*G255</f>
        <v>2834.5656</v>
      </c>
    </row>
    <row r="256" customFormat="false" ht="15" hidden="false" customHeight="false" outlineLevel="0" collapsed="false">
      <c r="A256" s="16" t="s">
        <v>443</v>
      </c>
      <c r="B256" s="17" t="s">
        <v>444</v>
      </c>
      <c r="C256" s="17" t="s">
        <v>445</v>
      </c>
      <c r="D256" s="19" t="n">
        <v>334.4</v>
      </c>
      <c r="E256" s="19" t="n">
        <v>521.15</v>
      </c>
      <c r="F256" s="20" t="n">
        <f aca="false">D256+E256</f>
        <v>855.55</v>
      </c>
      <c r="G256" s="20" t="n">
        <f aca="false">F256*2</f>
        <v>1711.1</v>
      </c>
      <c r="H256" s="19" t="n">
        <v>0.62</v>
      </c>
      <c r="I256" s="21" t="n">
        <f aca="false">H256*G256</f>
        <v>1060.882</v>
      </c>
    </row>
    <row r="257" customFormat="false" ht="15" hidden="false" customHeight="false" outlineLevel="0" collapsed="false">
      <c r="A257" s="16" t="s">
        <v>446</v>
      </c>
      <c r="B257" s="17" t="s">
        <v>447</v>
      </c>
      <c r="C257" s="17" t="s">
        <v>448</v>
      </c>
      <c r="D257" s="19" t="n">
        <v>2730.01</v>
      </c>
      <c r="E257" s="19" t="n">
        <v>603.89</v>
      </c>
      <c r="F257" s="20" t="n">
        <f aca="false">D257+E257</f>
        <v>3333.9</v>
      </c>
      <c r="G257" s="20" t="n">
        <f aca="false">F257*2</f>
        <v>6667.8</v>
      </c>
      <c r="H257" s="19" t="n">
        <v>0.62</v>
      </c>
      <c r="I257" s="21" t="n">
        <f aca="false">H257*G257</f>
        <v>4134.036</v>
      </c>
    </row>
    <row r="258" customFormat="false" ht="15" hidden="false" customHeight="false" outlineLevel="0" collapsed="false">
      <c r="A258" s="16" t="s">
        <v>449</v>
      </c>
      <c r="B258" s="17" t="s">
        <v>450</v>
      </c>
      <c r="C258" s="17" t="s">
        <v>451</v>
      </c>
      <c r="D258" s="19" t="n">
        <v>2263.27</v>
      </c>
      <c r="E258" s="19" t="n">
        <v>261.48</v>
      </c>
      <c r="F258" s="20" t="n">
        <f aca="false">D258+E258</f>
        <v>2524.75</v>
      </c>
      <c r="G258" s="20" t="n">
        <f aca="false">F258*2</f>
        <v>5049.5</v>
      </c>
      <c r="H258" s="19" t="n">
        <v>0.62</v>
      </c>
      <c r="I258" s="21" t="n">
        <f aca="false">H258*G258</f>
        <v>3130.69</v>
      </c>
    </row>
    <row r="259" customFormat="false" ht="15" hidden="false" customHeight="false" outlineLevel="0" collapsed="false">
      <c r="A259" s="16" t="s">
        <v>452</v>
      </c>
      <c r="B259" s="17" t="s">
        <v>453</v>
      </c>
      <c r="C259" s="17" t="s">
        <v>454</v>
      </c>
      <c r="D259" s="19" t="n">
        <v>334.4</v>
      </c>
      <c r="E259" s="19" t="n">
        <v>955.51</v>
      </c>
      <c r="F259" s="20" t="n">
        <f aca="false">D259+E259</f>
        <v>1289.91</v>
      </c>
      <c r="G259" s="20" t="n">
        <f aca="false">F259*2</f>
        <v>2579.82</v>
      </c>
      <c r="H259" s="19" t="n">
        <v>0.62</v>
      </c>
      <c r="I259" s="21" t="n">
        <f aca="false">H259*G259</f>
        <v>1599.4884</v>
      </c>
    </row>
    <row r="260" customFormat="false" ht="15" hidden="false" customHeight="false" outlineLevel="0" collapsed="false">
      <c r="A260" s="16" t="s">
        <v>455</v>
      </c>
      <c r="B260" s="17" t="s">
        <v>456</v>
      </c>
      <c r="C260" s="17" t="s">
        <v>457</v>
      </c>
      <c r="D260" s="19" t="n">
        <v>2884.09</v>
      </c>
      <c r="E260" s="19" t="n">
        <v>455.14</v>
      </c>
      <c r="F260" s="20" t="n">
        <f aca="false">D260+E260</f>
        <v>3339.23</v>
      </c>
      <c r="G260" s="20" t="n">
        <f aca="false">F260*2</f>
        <v>6678.46</v>
      </c>
      <c r="H260" s="19" t="n">
        <v>0.62</v>
      </c>
      <c r="I260" s="21" t="n">
        <f aca="false">H260*G260</f>
        <v>4140.6452</v>
      </c>
    </row>
    <row r="261" customFormat="false" ht="30.75" hidden="false" customHeight="false" outlineLevel="0" collapsed="false">
      <c r="A261" s="16" t="s">
        <v>458</v>
      </c>
      <c r="B261" s="17" t="s">
        <v>459</v>
      </c>
      <c r="C261" s="17" t="s">
        <v>460</v>
      </c>
      <c r="D261" s="19" t="n">
        <v>1082.18</v>
      </c>
      <c r="E261" s="19" t="n">
        <v>1238.5</v>
      </c>
      <c r="F261" s="20" t="n">
        <f aca="false">D261+E261</f>
        <v>2320.68</v>
      </c>
      <c r="G261" s="20" t="n">
        <f aca="false">F261*2</f>
        <v>4641.36</v>
      </c>
      <c r="H261" s="19" t="n">
        <v>0.62</v>
      </c>
      <c r="I261" s="21" t="n">
        <f aca="false">H261*G261</f>
        <v>2877.6432</v>
      </c>
    </row>
    <row r="262" customFormat="false" ht="15" hidden="false" customHeight="false" outlineLevel="0" collapsed="false">
      <c r="A262" s="16" t="s">
        <v>461</v>
      </c>
      <c r="B262" s="17" t="s">
        <v>462</v>
      </c>
      <c r="C262" s="17" t="s">
        <v>463</v>
      </c>
      <c r="D262" s="19" t="n">
        <v>1988.85</v>
      </c>
      <c r="E262" s="19" t="n">
        <v>1660.66</v>
      </c>
      <c r="F262" s="20" t="n">
        <f aca="false">D262+E262</f>
        <v>3649.51</v>
      </c>
      <c r="G262" s="20" t="n">
        <f aca="false">F262*2</f>
        <v>7299.02</v>
      </c>
      <c r="H262" s="19" t="n">
        <v>0.62</v>
      </c>
      <c r="I262" s="21" t="n">
        <f aca="false">H262*G262</f>
        <v>4525.3924</v>
      </c>
    </row>
    <row r="263" customFormat="false" ht="15" hidden="false" customHeight="false" outlineLevel="0" collapsed="false">
      <c r="A263" s="16" t="s">
        <v>464</v>
      </c>
      <c r="B263" s="17" t="s">
        <v>465</v>
      </c>
      <c r="C263" s="17" t="s">
        <v>466</v>
      </c>
      <c r="D263" s="19" t="n">
        <v>1953.81</v>
      </c>
      <c r="E263" s="19" t="n">
        <v>267.45</v>
      </c>
      <c r="F263" s="20" t="n">
        <f aca="false">D263+E263</f>
        <v>2221.26</v>
      </c>
      <c r="G263" s="20" t="n">
        <f aca="false">F263*2</f>
        <v>4442.52</v>
      </c>
      <c r="H263" s="19" t="n">
        <v>0.62</v>
      </c>
      <c r="I263" s="21" t="n">
        <f aca="false">H263*G263</f>
        <v>2754.3624</v>
      </c>
    </row>
    <row r="264" customFormat="false" ht="15" hidden="false" customHeight="false" outlineLevel="0" collapsed="false">
      <c r="A264" s="16" t="s">
        <v>467</v>
      </c>
      <c r="B264" s="17" t="s">
        <v>468</v>
      </c>
      <c r="C264" s="17" t="s">
        <v>469</v>
      </c>
      <c r="D264" s="19" t="n">
        <v>914.18</v>
      </c>
      <c r="E264" s="19" t="n">
        <v>895.81</v>
      </c>
      <c r="F264" s="20" t="n">
        <f aca="false">D264+E264</f>
        <v>1809.99</v>
      </c>
      <c r="G264" s="20" t="n">
        <f aca="false">F264*2</f>
        <v>3619.98</v>
      </c>
      <c r="H264" s="19" t="n">
        <v>0.62</v>
      </c>
      <c r="I264" s="21" t="n">
        <f aca="false">H264*G264</f>
        <v>2244.3876</v>
      </c>
    </row>
    <row r="265" customFormat="false" ht="15" hidden="false" customHeight="false" outlineLevel="0" collapsed="false">
      <c r="A265" s="16" t="s">
        <v>470</v>
      </c>
      <c r="B265" s="18" t="s">
        <v>471</v>
      </c>
      <c r="C265" s="18" t="s">
        <v>472</v>
      </c>
      <c r="D265" s="19" t="n">
        <v>334.4</v>
      </c>
      <c r="E265" s="19" t="n">
        <v>568.28</v>
      </c>
      <c r="F265" s="20" t="n">
        <f aca="false">D265+E265</f>
        <v>902.68</v>
      </c>
      <c r="G265" s="20" t="n">
        <f aca="false">F265*2</f>
        <v>1805.36</v>
      </c>
      <c r="H265" s="19" t="n">
        <v>0.62</v>
      </c>
      <c r="I265" s="21" t="n">
        <f aca="false">H265*G265</f>
        <v>1119.3232</v>
      </c>
    </row>
    <row r="266" customFormat="false" ht="15" hidden="false" customHeight="false" outlineLevel="0" collapsed="false">
      <c r="A266" s="16" t="s">
        <v>473</v>
      </c>
      <c r="B266" s="18" t="s">
        <v>474</v>
      </c>
      <c r="C266" s="18" t="s">
        <v>475</v>
      </c>
      <c r="D266" s="19" t="n">
        <v>344.4</v>
      </c>
      <c r="E266" s="19" t="n">
        <v>594.64</v>
      </c>
      <c r="F266" s="20" t="n">
        <f aca="false">D266+E266</f>
        <v>939.04</v>
      </c>
      <c r="G266" s="20" t="n">
        <f aca="false">F266*2</f>
        <v>1878.08</v>
      </c>
      <c r="H266" s="19" t="n">
        <v>0.62</v>
      </c>
      <c r="I266" s="21" t="n">
        <f aca="false">H266*G266</f>
        <v>1164.4096</v>
      </c>
    </row>
    <row r="267" customFormat="false" ht="15" hidden="false" customHeight="false" outlineLevel="0" collapsed="false">
      <c r="A267" s="16" t="s">
        <v>476</v>
      </c>
      <c r="B267" s="18" t="s">
        <v>477</v>
      </c>
      <c r="C267" s="18" t="s">
        <v>426</v>
      </c>
      <c r="D267" s="19"/>
      <c r="E267" s="19"/>
      <c r="F267" s="19" t="n">
        <v>2966.29</v>
      </c>
      <c r="G267" s="20" t="n">
        <f aca="false">F267*2</f>
        <v>5932.58</v>
      </c>
      <c r="H267" s="19" t="n">
        <v>0.62</v>
      </c>
      <c r="I267" s="21" t="n">
        <f aca="false">H267*G267</f>
        <v>3678.1996</v>
      </c>
    </row>
    <row r="268" s="11" customFormat="true" ht="13.5" hidden="false" customHeight="true" outlineLevel="0" collapsed="false">
      <c r="A268" s="24" t="s">
        <v>119</v>
      </c>
      <c r="B268" s="24"/>
      <c r="C268" s="24"/>
      <c r="D268" s="25" t="s">
        <v>56</v>
      </c>
      <c r="E268" s="25"/>
      <c r="F268" s="26" t="n">
        <f aca="false">SUM(F249:F267)</f>
        <v>41773.21</v>
      </c>
      <c r="G268" s="27" t="n">
        <f aca="false">F268*2</f>
        <v>83546.42</v>
      </c>
      <c r="H268" s="28" t="n">
        <v>0.62</v>
      </c>
      <c r="I268" s="29" t="n">
        <f aca="false">H268*G268</f>
        <v>51798.7804</v>
      </c>
    </row>
    <row r="269" s="11" customFormat="true" ht="15" hidden="false" customHeight="false" outlineLevel="0" collapsed="false">
      <c r="A269" s="30"/>
      <c r="B269" s="31"/>
      <c r="C269" s="31"/>
      <c r="D269" s="3"/>
      <c r="E269" s="3"/>
      <c r="F269" s="32"/>
      <c r="G269" s="33"/>
      <c r="H269" s="33"/>
      <c r="I269" s="34"/>
    </row>
    <row r="270" s="11" customFormat="true" ht="15" hidden="false" customHeight="false" outlineLevel="0" collapsed="false">
      <c r="A270" s="35" t="s">
        <v>478</v>
      </c>
      <c r="B270" s="35"/>
      <c r="C270" s="35"/>
      <c r="D270" s="35"/>
      <c r="E270" s="35"/>
      <c r="F270" s="35"/>
      <c r="G270" s="35"/>
      <c r="H270" s="35"/>
      <c r="I270" s="35"/>
    </row>
    <row r="271" s="11" customFormat="true" ht="40.5" hidden="false" customHeight="true" outlineLevel="0" collapsed="false">
      <c r="A271" s="12" t="s">
        <v>3</v>
      </c>
      <c r="B271" s="13" t="s">
        <v>4</v>
      </c>
      <c r="C271" s="13" t="s">
        <v>5</v>
      </c>
      <c r="D271" s="14" t="s">
        <v>58</v>
      </c>
      <c r="E271" s="14"/>
      <c r="F271" s="14"/>
      <c r="G271" s="15" t="s">
        <v>9</v>
      </c>
      <c r="H271" s="15" t="s">
        <v>10</v>
      </c>
      <c r="I271" s="15" t="s">
        <v>11</v>
      </c>
    </row>
    <row r="272" s="11" customFormat="true" ht="15" hidden="false" customHeight="false" outlineLevel="0" collapsed="false">
      <c r="A272" s="54" t="s">
        <v>429</v>
      </c>
      <c r="B272" s="55" t="s">
        <v>430</v>
      </c>
      <c r="C272" s="53" t="s">
        <v>426</v>
      </c>
      <c r="D272" s="36" t="n">
        <v>1654.33</v>
      </c>
      <c r="E272" s="36"/>
      <c r="F272" s="36"/>
      <c r="G272" s="20" t="n">
        <f aca="false">D272*2</f>
        <v>3308.66</v>
      </c>
      <c r="H272" s="19" t="n">
        <v>0.62</v>
      </c>
      <c r="I272" s="21" t="n">
        <f aca="false">H272*G272</f>
        <v>2051.3692</v>
      </c>
    </row>
    <row r="273" s="11" customFormat="true" ht="15" hidden="false" customHeight="false" outlineLevel="0" collapsed="false">
      <c r="A273" s="16" t="s">
        <v>449</v>
      </c>
      <c r="B273" s="17" t="s">
        <v>450</v>
      </c>
      <c r="C273" s="17" t="s">
        <v>451</v>
      </c>
      <c r="D273" s="36" t="n">
        <v>761.5</v>
      </c>
      <c r="E273" s="36"/>
      <c r="F273" s="36"/>
      <c r="G273" s="20" t="n">
        <f aca="false">D273*2</f>
        <v>1523</v>
      </c>
      <c r="H273" s="19" t="n">
        <v>0.62</v>
      </c>
      <c r="I273" s="21" t="n">
        <f aca="false">H273*G273</f>
        <v>944.26</v>
      </c>
    </row>
    <row r="274" s="11" customFormat="true" ht="15" hidden="false" customHeight="false" outlineLevel="0" collapsed="false">
      <c r="A274" s="16" t="s">
        <v>464</v>
      </c>
      <c r="B274" s="17" t="s">
        <v>465</v>
      </c>
      <c r="C274" s="17" t="s">
        <v>466</v>
      </c>
      <c r="D274" s="36" t="n">
        <v>722.52</v>
      </c>
      <c r="E274" s="36"/>
      <c r="F274" s="36"/>
      <c r="G274" s="20" t="n">
        <f aca="false">D274*2</f>
        <v>1445.04</v>
      </c>
      <c r="H274" s="19" t="n">
        <v>0.62</v>
      </c>
      <c r="I274" s="21" t="n">
        <f aca="false">H274*G274</f>
        <v>895.9248</v>
      </c>
    </row>
    <row r="275" s="11" customFormat="true" ht="15" hidden="false" customHeight="true" outlineLevel="0" collapsed="false">
      <c r="A275" s="24" t="s">
        <v>169</v>
      </c>
      <c r="B275" s="24"/>
      <c r="C275" s="24"/>
      <c r="D275" s="25" t="s">
        <v>56</v>
      </c>
      <c r="E275" s="25"/>
      <c r="F275" s="26" t="n">
        <f aca="false">SUM(D272:F274)</f>
        <v>3138.35</v>
      </c>
      <c r="G275" s="27" t="n">
        <f aca="false">SUM(G272:G274)</f>
        <v>6276.7</v>
      </c>
      <c r="H275" s="28" t="n">
        <v>0.62</v>
      </c>
      <c r="I275" s="29" t="n">
        <f aca="false">H275*G275</f>
        <v>3891.554</v>
      </c>
    </row>
    <row r="276" s="11" customFormat="true" ht="15" hidden="false" customHeight="true" outlineLevel="0" collapsed="false">
      <c r="A276" s="43" t="s">
        <v>479</v>
      </c>
      <c r="B276" s="43"/>
      <c r="C276" s="43"/>
      <c r="D276" s="43"/>
      <c r="E276" s="43"/>
      <c r="F276" s="43"/>
      <c r="G276" s="43"/>
      <c r="H276" s="43"/>
      <c r="I276" s="44" t="n">
        <f aca="false">SUM(I268+I275)</f>
        <v>55690.3344</v>
      </c>
    </row>
    <row r="277" s="11" customFormat="true" ht="15" hidden="false" customHeight="false" outlineLevel="0" collapsed="false">
      <c r="A277" s="30"/>
      <c r="B277" s="31"/>
      <c r="C277" s="31"/>
      <c r="D277" s="3"/>
      <c r="E277" s="3"/>
      <c r="F277" s="32"/>
      <c r="G277" s="33"/>
      <c r="H277" s="33"/>
      <c r="I277" s="34"/>
    </row>
    <row r="278" s="11" customFormat="true" ht="15" hidden="false" customHeight="false" outlineLevel="0" collapsed="false">
      <c r="A278" s="9" t="s">
        <v>480</v>
      </c>
      <c r="B278" s="9"/>
      <c r="C278" s="9"/>
      <c r="D278" s="9"/>
      <c r="E278" s="9"/>
      <c r="F278" s="9"/>
      <c r="G278" s="9"/>
      <c r="H278" s="9"/>
      <c r="I278" s="9"/>
    </row>
    <row r="279" s="11" customFormat="true" ht="15" hidden="false" customHeight="false" outlineLevel="0" collapsed="false">
      <c r="A279" s="35" t="s">
        <v>481</v>
      </c>
      <c r="B279" s="35"/>
      <c r="C279" s="35"/>
      <c r="D279" s="35"/>
      <c r="E279" s="35"/>
      <c r="F279" s="35"/>
      <c r="G279" s="35"/>
      <c r="H279" s="35"/>
      <c r="I279" s="35"/>
    </row>
    <row r="280" s="11" customFormat="true" ht="53.25" hidden="false" customHeight="false" outlineLevel="0" collapsed="false">
      <c r="A280" s="12" t="s">
        <v>3</v>
      </c>
      <c r="B280" s="13" t="s">
        <v>4</v>
      </c>
      <c r="C280" s="13" t="s">
        <v>5</v>
      </c>
      <c r="D280" s="14" t="s">
        <v>6</v>
      </c>
      <c r="E280" s="14" t="s">
        <v>7</v>
      </c>
      <c r="F280" s="15" t="s">
        <v>8</v>
      </c>
      <c r="G280" s="15" t="s">
        <v>9</v>
      </c>
      <c r="H280" s="15" t="s">
        <v>10</v>
      </c>
      <c r="I280" s="15" t="s">
        <v>11</v>
      </c>
    </row>
    <row r="281" customFormat="false" ht="15" hidden="false" customHeight="false" outlineLevel="0" collapsed="false">
      <c r="A281" s="16" t="s">
        <v>482</v>
      </c>
      <c r="B281" s="18" t="s">
        <v>483</v>
      </c>
      <c r="C281" s="18" t="s">
        <v>484</v>
      </c>
      <c r="D281" s="19" t="n">
        <v>3609.84</v>
      </c>
      <c r="E281" s="19" t="n">
        <v>880.68</v>
      </c>
      <c r="F281" s="20" t="n">
        <f aca="false">D281+E281</f>
        <v>4490.52</v>
      </c>
      <c r="G281" s="20" t="n">
        <f aca="false">F281*2</f>
        <v>8981.04</v>
      </c>
      <c r="H281" s="19" t="n">
        <v>0.62</v>
      </c>
      <c r="I281" s="21" t="n">
        <f aca="false">H281*G281</f>
        <v>5568.2448</v>
      </c>
    </row>
    <row r="282" customFormat="false" ht="15" hidden="false" customHeight="false" outlineLevel="0" collapsed="false">
      <c r="A282" s="16" t="s">
        <v>485</v>
      </c>
      <c r="B282" s="18" t="s">
        <v>486</v>
      </c>
      <c r="C282" s="18" t="s">
        <v>487</v>
      </c>
      <c r="D282" s="19" t="n">
        <v>2634.28</v>
      </c>
      <c r="E282" s="19" t="n">
        <v>918.7</v>
      </c>
      <c r="F282" s="20" t="n">
        <f aca="false">D282+E282</f>
        <v>3552.98</v>
      </c>
      <c r="G282" s="20" t="n">
        <f aca="false">F282*2</f>
        <v>7105.96</v>
      </c>
      <c r="H282" s="19" t="n">
        <v>0.62</v>
      </c>
      <c r="I282" s="21" t="n">
        <f aca="false">H282*G282</f>
        <v>4405.6952</v>
      </c>
    </row>
    <row r="283" customFormat="false" ht="15" hidden="false" customHeight="false" outlineLevel="0" collapsed="false">
      <c r="A283" s="16" t="s">
        <v>488</v>
      </c>
      <c r="B283" s="18" t="s">
        <v>489</v>
      </c>
      <c r="C283" s="18" t="s">
        <v>490</v>
      </c>
      <c r="D283" s="19" t="n">
        <v>548.83</v>
      </c>
      <c r="E283" s="19" t="n">
        <v>481.47</v>
      </c>
      <c r="F283" s="20" t="n">
        <f aca="false">D283+E283</f>
        <v>1030.3</v>
      </c>
      <c r="G283" s="20" t="n">
        <f aca="false">F283*2</f>
        <v>2060.6</v>
      </c>
      <c r="H283" s="19" t="n">
        <v>0.62</v>
      </c>
      <c r="I283" s="21" t="n">
        <f aca="false">H283*G283</f>
        <v>1277.572</v>
      </c>
    </row>
    <row r="284" customFormat="false" ht="15" hidden="false" customHeight="false" outlineLevel="0" collapsed="false">
      <c r="A284" s="16" t="s">
        <v>491</v>
      </c>
      <c r="B284" s="18" t="s">
        <v>492</v>
      </c>
      <c r="C284" s="18" t="s">
        <v>493</v>
      </c>
      <c r="D284" s="19" t="n">
        <v>2708.27</v>
      </c>
      <c r="E284" s="19" t="n">
        <v>473.07</v>
      </c>
      <c r="F284" s="20" t="n">
        <f aca="false">D284+E284</f>
        <v>3181.34</v>
      </c>
      <c r="G284" s="20" t="n">
        <f aca="false">F284*2</f>
        <v>6362.68</v>
      </c>
      <c r="H284" s="19" t="n">
        <v>0.62</v>
      </c>
      <c r="I284" s="21" t="n">
        <f aca="false">H284*G284</f>
        <v>3944.8616</v>
      </c>
    </row>
    <row r="285" customFormat="false" ht="15" hidden="false" customHeight="false" outlineLevel="0" collapsed="false">
      <c r="A285" s="16" t="s">
        <v>494</v>
      </c>
      <c r="B285" s="18" t="s">
        <v>495</v>
      </c>
      <c r="C285" s="18" t="s">
        <v>496</v>
      </c>
      <c r="D285" s="19" t="n">
        <v>798.65</v>
      </c>
      <c r="E285" s="19" t="n">
        <v>1201.35</v>
      </c>
      <c r="F285" s="20" t="n">
        <f aca="false">D285+E285</f>
        <v>2000</v>
      </c>
      <c r="G285" s="20" t="n">
        <f aca="false">F285*2</f>
        <v>4000</v>
      </c>
      <c r="H285" s="19" t="n">
        <v>0.62</v>
      </c>
      <c r="I285" s="21" t="n">
        <f aca="false">H285*G285</f>
        <v>2480</v>
      </c>
    </row>
    <row r="286" customFormat="false" ht="15" hidden="false" customHeight="false" outlineLevel="0" collapsed="false">
      <c r="A286" s="16" t="s">
        <v>497</v>
      </c>
      <c r="B286" s="18" t="s">
        <v>498</v>
      </c>
      <c r="C286" s="18" t="s">
        <v>499</v>
      </c>
      <c r="D286" s="19" t="n">
        <v>334.4</v>
      </c>
      <c r="E286" s="19" t="n">
        <v>805.6</v>
      </c>
      <c r="F286" s="20" t="n">
        <f aca="false">D286+E286</f>
        <v>1140</v>
      </c>
      <c r="G286" s="20" t="n">
        <f aca="false">F286*2</f>
        <v>2280</v>
      </c>
      <c r="H286" s="19" t="n">
        <v>0.62</v>
      </c>
      <c r="I286" s="21" t="n">
        <f aca="false">H286*G286</f>
        <v>1413.6</v>
      </c>
    </row>
    <row r="287" customFormat="false" ht="15" hidden="false" customHeight="false" outlineLevel="0" collapsed="false">
      <c r="A287" s="16" t="s">
        <v>500</v>
      </c>
      <c r="B287" s="18" t="s">
        <v>501</v>
      </c>
      <c r="C287" s="18" t="s">
        <v>502</v>
      </c>
      <c r="D287" s="19" t="n">
        <v>1100.01</v>
      </c>
      <c r="E287" s="19" t="n">
        <v>336.25</v>
      </c>
      <c r="F287" s="20" t="n">
        <f aca="false">D287+E287</f>
        <v>1436.26</v>
      </c>
      <c r="G287" s="20" t="n">
        <f aca="false">F287*2</f>
        <v>2872.52</v>
      </c>
      <c r="H287" s="19" t="n">
        <v>0.62</v>
      </c>
      <c r="I287" s="21" t="n">
        <f aca="false">H287*G287</f>
        <v>1780.9624</v>
      </c>
    </row>
    <row r="288" customFormat="false" ht="15" hidden="false" customHeight="false" outlineLevel="0" collapsed="false">
      <c r="A288" s="16" t="s">
        <v>503</v>
      </c>
      <c r="B288" s="18" t="s">
        <v>504</v>
      </c>
      <c r="C288" s="18" t="s">
        <v>505</v>
      </c>
      <c r="D288" s="19" t="n">
        <v>1798.01</v>
      </c>
      <c r="E288" s="19" t="n">
        <v>751.02</v>
      </c>
      <c r="F288" s="20" t="n">
        <f aca="false">D288+E288</f>
        <v>2549.03</v>
      </c>
      <c r="G288" s="20" t="n">
        <f aca="false">F288*2</f>
        <v>5098.06</v>
      </c>
      <c r="H288" s="19" t="n">
        <v>0.62</v>
      </c>
      <c r="I288" s="21" t="n">
        <f aca="false">H288*G288</f>
        <v>3160.7972</v>
      </c>
    </row>
    <row r="289" customFormat="false" ht="15" hidden="false" customHeight="false" outlineLevel="0" collapsed="false">
      <c r="A289" s="16" t="s">
        <v>506</v>
      </c>
      <c r="B289" s="18" t="s">
        <v>507</v>
      </c>
      <c r="C289" s="18" t="s">
        <v>508</v>
      </c>
      <c r="D289" s="19" t="n">
        <v>321.99</v>
      </c>
      <c r="E289" s="19" t="n">
        <v>620</v>
      </c>
      <c r="F289" s="20" t="n">
        <f aca="false">D289+E289</f>
        <v>941.99</v>
      </c>
      <c r="G289" s="20" t="n">
        <f aca="false">F289*2</f>
        <v>1883.98</v>
      </c>
      <c r="H289" s="19" t="n">
        <v>0.62</v>
      </c>
      <c r="I289" s="21" t="n">
        <f aca="false">H289*G289</f>
        <v>1168.0676</v>
      </c>
    </row>
    <row r="290" customFormat="false" ht="15" hidden="false" customHeight="false" outlineLevel="0" collapsed="false">
      <c r="A290" s="16" t="s">
        <v>509</v>
      </c>
      <c r="B290" s="18" t="s">
        <v>510</v>
      </c>
      <c r="C290" s="18" t="s">
        <v>511</v>
      </c>
      <c r="D290" s="19" t="n">
        <v>334.4</v>
      </c>
      <c r="E290" s="19" t="n">
        <v>1346.28</v>
      </c>
      <c r="F290" s="20" t="n">
        <f aca="false">D290+E290</f>
        <v>1680.68</v>
      </c>
      <c r="G290" s="20" t="n">
        <f aca="false">F290*2</f>
        <v>3361.36</v>
      </c>
      <c r="H290" s="19" t="n">
        <v>0.62</v>
      </c>
      <c r="I290" s="21" t="n">
        <f aca="false">H290*G290</f>
        <v>2084.0432</v>
      </c>
    </row>
    <row r="291" customFormat="false" ht="15" hidden="false" customHeight="false" outlineLevel="0" collapsed="false">
      <c r="A291" s="16" t="s">
        <v>512</v>
      </c>
      <c r="B291" s="18" t="s">
        <v>513</v>
      </c>
      <c r="C291" s="18" t="s">
        <v>514</v>
      </c>
      <c r="D291" s="19" t="n">
        <v>548.83</v>
      </c>
      <c r="E291" s="19" t="n">
        <v>281.47</v>
      </c>
      <c r="F291" s="20" t="n">
        <f aca="false">D291+E291</f>
        <v>830.3</v>
      </c>
      <c r="G291" s="20" t="n">
        <f aca="false">F291*2</f>
        <v>1660.6</v>
      </c>
      <c r="H291" s="19" t="n">
        <v>0.62</v>
      </c>
      <c r="I291" s="21" t="n">
        <f aca="false">H291*G291</f>
        <v>1029.572</v>
      </c>
    </row>
    <row r="292" customFormat="false" ht="15" hidden="false" customHeight="false" outlineLevel="0" collapsed="false">
      <c r="A292" s="16" t="s">
        <v>515</v>
      </c>
      <c r="B292" s="18" t="s">
        <v>516</v>
      </c>
      <c r="C292" s="18" t="s">
        <v>517</v>
      </c>
      <c r="D292" s="19" t="n">
        <v>2280.63</v>
      </c>
      <c r="E292" s="19" t="n">
        <v>711.41</v>
      </c>
      <c r="F292" s="20" t="n">
        <f aca="false">D292+E292</f>
        <v>2992.04</v>
      </c>
      <c r="G292" s="20" t="n">
        <f aca="false">F292*2</f>
        <v>5984.08</v>
      </c>
      <c r="H292" s="19" t="n">
        <v>0.62</v>
      </c>
      <c r="I292" s="21" t="n">
        <f aca="false">H292*G292</f>
        <v>3710.1296</v>
      </c>
    </row>
    <row r="293" s="11" customFormat="true" ht="13.5" hidden="false" customHeight="true" outlineLevel="0" collapsed="false">
      <c r="A293" s="24" t="s">
        <v>330</v>
      </c>
      <c r="B293" s="24"/>
      <c r="C293" s="24"/>
      <c r="D293" s="25" t="s">
        <v>56</v>
      </c>
      <c r="E293" s="25"/>
      <c r="F293" s="26" t="n">
        <f aca="false">SUM(F281:F292)</f>
        <v>25825.44</v>
      </c>
      <c r="G293" s="27" t="n">
        <f aca="false">F293*2</f>
        <v>51650.88</v>
      </c>
      <c r="H293" s="28" t="n">
        <v>0.62</v>
      </c>
      <c r="I293" s="29" t="n">
        <f aca="false">H293*G293</f>
        <v>32023.5456</v>
      </c>
    </row>
    <row r="294" s="11" customFormat="true" ht="15" hidden="false" customHeight="true" outlineLevel="0" collapsed="false">
      <c r="A294" s="43" t="s">
        <v>518</v>
      </c>
      <c r="B294" s="43"/>
      <c r="C294" s="43"/>
      <c r="D294" s="43"/>
      <c r="E294" s="43"/>
      <c r="F294" s="43"/>
      <c r="G294" s="43"/>
      <c r="H294" s="43"/>
      <c r="I294" s="44" t="n">
        <f aca="false">I293</f>
        <v>32023.5456</v>
      </c>
    </row>
    <row r="295" s="11" customFormat="true" ht="15" hidden="false" customHeight="false" outlineLevel="0" collapsed="false">
      <c r="A295" s="30"/>
      <c r="B295" s="31"/>
      <c r="C295" s="31"/>
      <c r="D295" s="3"/>
      <c r="E295" s="3"/>
      <c r="F295" s="32"/>
      <c r="G295" s="33"/>
      <c r="H295" s="33"/>
      <c r="I295" s="34"/>
    </row>
    <row r="296" s="11" customFormat="true" ht="15" hidden="false" customHeight="false" outlineLevel="0" collapsed="false">
      <c r="A296" s="9" t="s">
        <v>519</v>
      </c>
      <c r="B296" s="9"/>
      <c r="C296" s="9"/>
      <c r="D296" s="9"/>
      <c r="E296" s="9"/>
      <c r="F296" s="9"/>
      <c r="G296" s="9"/>
      <c r="H296" s="9"/>
      <c r="I296" s="9"/>
    </row>
    <row r="297" s="11" customFormat="true" ht="15" hidden="false" customHeight="false" outlineLevel="0" collapsed="false">
      <c r="A297" s="35" t="s">
        <v>520</v>
      </c>
      <c r="B297" s="35"/>
      <c r="C297" s="35"/>
      <c r="D297" s="35"/>
      <c r="E297" s="35"/>
      <c r="F297" s="35"/>
      <c r="G297" s="35"/>
      <c r="H297" s="35"/>
      <c r="I297" s="35"/>
    </row>
    <row r="298" s="11" customFormat="true" ht="53.25" hidden="false" customHeight="false" outlineLevel="0" collapsed="false">
      <c r="A298" s="12" t="s">
        <v>3</v>
      </c>
      <c r="B298" s="13" t="s">
        <v>4</v>
      </c>
      <c r="C298" s="13" t="s">
        <v>5</v>
      </c>
      <c r="D298" s="14" t="s">
        <v>6</v>
      </c>
      <c r="E298" s="14" t="s">
        <v>7</v>
      </c>
      <c r="F298" s="15" t="s">
        <v>8</v>
      </c>
      <c r="G298" s="15" t="s">
        <v>9</v>
      </c>
      <c r="H298" s="15" t="s">
        <v>10</v>
      </c>
      <c r="I298" s="15" t="s">
        <v>11</v>
      </c>
    </row>
    <row r="299" customFormat="false" ht="15" hidden="false" customHeight="false" outlineLevel="0" collapsed="false">
      <c r="A299" s="16" t="s">
        <v>521</v>
      </c>
      <c r="B299" s="17" t="s">
        <v>522</v>
      </c>
      <c r="C299" s="17" t="s">
        <v>523</v>
      </c>
      <c r="D299" s="19" t="n">
        <v>4965.68</v>
      </c>
      <c r="E299" s="19" t="n">
        <v>1118.12</v>
      </c>
      <c r="F299" s="20" t="n">
        <f aca="false">D299+E299</f>
        <v>6083.8</v>
      </c>
      <c r="G299" s="20" t="n">
        <f aca="false">F299*2</f>
        <v>12167.6</v>
      </c>
      <c r="H299" s="19" t="n">
        <v>0.62</v>
      </c>
      <c r="I299" s="21" t="n">
        <f aca="false">H299*G299</f>
        <v>7543.912</v>
      </c>
    </row>
    <row r="300" customFormat="false" ht="15" hidden="false" customHeight="false" outlineLevel="0" collapsed="false">
      <c r="A300" s="16" t="s">
        <v>524</v>
      </c>
      <c r="B300" s="17" t="s">
        <v>525</v>
      </c>
      <c r="C300" s="17" t="s">
        <v>526</v>
      </c>
      <c r="D300" s="19" t="n">
        <v>2867.83</v>
      </c>
      <c r="E300" s="19" t="n">
        <v>725.68</v>
      </c>
      <c r="F300" s="20" t="n">
        <f aca="false">D300+E300</f>
        <v>3593.51</v>
      </c>
      <c r="G300" s="20" t="n">
        <f aca="false">F300*2</f>
        <v>7187.02</v>
      </c>
      <c r="H300" s="19" t="n">
        <v>0.62</v>
      </c>
      <c r="I300" s="21" t="n">
        <f aca="false">H300*G300</f>
        <v>4455.9524</v>
      </c>
    </row>
    <row r="301" customFormat="false" ht="15" hidden="false" customHeight="false" outlineLevel="0" collapsed="false">
      <c r="A301" s="16" t="s">
        <v>527</v>
      </c>
      <c r="B301" s="17" t="s">
        <v>528</v>
      </c>
      <c r="C301" s="17" t="s">
        <v>529</v>
      </c>
      <c r="D301" s="19" t="n">
        <v>1011.72</v>
      </c>
      <c r="E301" s="19" t="n">
        <v>1775.72</v>
      </c>
      <c r="F301" s="20" t="n">
        <f aca="false">D301+E301</f>
        <v>2787.44</v>
      </c>
      <c r="G301" s="20" t="n">
        <f aca="false">F301*2</f>
        <v>5574.88</v>
      </c>
      <c r="H301" s="19" t="n">
        <v>0.62</v>
      </c>
      <c r="I301" s="21" t="n">
        <f aca="false">H301*G301</f>
        <v>3456.4256</v>
      </c>
    </row>
    <row r="302" customFormat="false" ht="15" hidden="false" customHeight="false" outlineLevel="0" collapsed="false">
      <c r="A302" s="16" t="s">
        <v>530</v>
      </c>
      <c r="B302" s="18" t="s">
        <v>531</v>
      </c>
      <c r="C302" s="18" t="s">
        <v>532</v>
      </c>
      <c r="D302" s="19" t="n">
        <v>471.71</v>
      </c>
      <c r="E302" s="19" t="n">
        <v>73.1</v>
      </c>
      <c r="F302" s="20" t="n">
        <f aca="false">D302+E302</f>
        <v>544.81</v>
      </c>
      <c r="G302" s="20" t="n">
        <f aca="false">F302*2</f>
        <v>1089.62</v>
      </c>
      <c r="H302" s="19" t="n">
        <v>0.62</v>
      </c>
      <c r="I302" s="21" t="n">
        <f aca="false">H302*G302</f>
        <v>675.5644</v>
      </c>
    </row>
    <row r="303" customFormat="false" ht="15" hidden="false" customHeight="false" outlineLevel="0" collapsed="false">
      <c r="A303" s="16" t="s">
        <v>533</v>
      </c>
      <c r="B303" s="18" t="s">
        <v>534</v>
      </c>
      <c r="C303" s="18" t="s">
        <v>535</v>
      </c>
      <c r="D303" s="19" t="n">
        <v>334.4</v>
      </c>
      <c r="E303" s="19" t="n">
        <v>1950.1</v>
      </c>
      <c r="F303" s="20" t="n">
        <f aca="false">D303+E303</f>
        <v>2284.5</v>
      </c>
      <c r="G303" s="20" t="n">
        <f aca="false">F303*2</f>
        <v>4569</v>
      </c>
      <c r="H303" s="19" t="n">
        <v>0.62</v>
      </c>
      <c r="I303" s="21" t="n">
        <f aca="false">H303*G303</f>
        <v>2832.78</v>
      </c>
    </row>
    <row r="304" customFormat="false" ht="15" hidden="false" customHeight="false" outlineLevel="0" collapsed="false">
      <c r="A304" s="16" t="s">
        <v>536</v>
      </c>
      <c r="B304" s="17" t="s">
        <v>537</v>
      </c>
      <c r="C304" s="17" t="s">
        <v>538</v>
      </c>
      <c r="D304" s="19" t="n">
        <v>1001.58</v>
      </c>
      <c r="E304" s="19" t="n">
        <v>798</v>
      </c>
      <c r="F304" s="20" t="n">
        <f aca="false">D304+E304</f>
        <v>1799.58</v>
      </c>
      <c r="G304" s="20" t="n">
        <f aca="false">F304*2</f>
        <v>3599.16</v>
      </c>
      <c r="H304" s="19" t="n">
        <v>0.62</v>
      </c>
      <c r="I304" s="21" t="n">
        <f aca="false">H304*G304</f>
        <v>2231.4792</v>
      </c>
    </row>
    <row r="305" customFormat="false" ht="15" hidden="false" customHeight="false" outlineLevel="0" collapsed="false">
      <c r="A305" s="16" t="s">
        <v>539</v>
      </c>
      <c r="B305" s="17" t="s">
        <v>540</v>
      </c>
      <c r="C305" s="17" t="s">
        <v>541</v>
      </c>
      <c r="D305" s="19" t="n">
        <v>334.4</v>
      </c>
      <c r="E305" s="19" t="n">
        <v>2337.08</v>
      </c>
      <c r="F305" s="20" t="n">
        <f aca="false">D305+E305</f>
        <v>2671.48</v>
      </c>
      <c r="G305" s="20" t="n">
        <f aca="false">F305*2</f>
        <v>5342.96</v>
      </c>
      <c r="H305" s="19" t="n">
        <v>0.62</v>
      </c>
      <c r="I305" s="21" t="n">
        <f aca="false">H305*G305</f>
        <v>3312.6352</v>
      </c>
    </row>
    <row r="306" customFormat="false" ht="15" hidden="false" customHeight="false" outlineLevel="0" collapsed="false">
      <c r="A306" s="16" t="s">
        <v>542</v>
      </c>
      <c r="B306" s="18" t="s">
        <v>543</v>
      </c>
      <c r="C306" s="18" t="s">
        <v>544</v>
      </c>
      <c r="D306" s="19" t="n">
        <v>1315.1</v>
      </c>
      <c r="E306" s="19" t="n">
        <v>0</v>
      </c>
      <c r="F306" s="20" t="n">
        <f aca="false">D306+E306</f>
        <v>1315.1</v>
      </c>
      <c r="G306" s="20" t="n">
        <f aca="false">F306*2</f>
        <v>2630.2</v>
      </c>
      <c r="H306" s="19" t="n">
        <v>0.62</v>
      </c>
      <c r="I306" s="21" t="n">
        <f aca="false">H306*G306</f>
        <v>1630.724</v>
      </c>
    </row>
    <row r="307" customFormat="false" ht="30.75" hidden="false" customHeight="false" outlineLevel="0" collapsed="false">
      <c r="A307" s="16" t="s">
        <v>545</v>
      </c>
      <c r="B307" s="17" t="s">
        <v>546</v>
      </c>
      <c r="C307" s="17" t="s">
        <v>547</v>
      </c>
      <c r="D307" s="19" t="n">
        <v>399.57</v>
      </c>
      <c r="E307" s="19" t="n">
        <v>2440.61</v>
      </c>
      <c r="F307" s="20" t="n">
        <f aca="false">D307+E307</f>
        <v>2840.18</v>
      </c>
      <c r="G307" s="20" t="n">
        <f aca="false">F307*2</f>
        <v>5680.36</v>
      </c>
      <c r="H307" s="19" t="n">
        <v>0.62</v>
      </c>
      <c r="I307" s="21" t="n">
        <f aca="false">H307*G307</f>
        <v>3521.8232</v>
      </c>
    </row>
    <row r="308" customFormat="false" ht="30.75" hidden="false" customHeight="false" outlineLevel="0" collapsed="false">
      <c r="A308" s="16" t="s">
        <v>548</v>
      </c>
      <c r="B308" s="18" t="s">
        <v>549</v>
      </c>
      <c r="C308" s="18" t="s">
        <v>550</v>
      </c>
      <c r="D308" s="19" t="n">
        <v>334.4</v>
      </c>
      <c r="E308" s="19" t="n">
        <v>1095.99</v>
      </c>
      <c r="F308" s="20" t="n">
        <f aca="false">D308+E308</f>
        <v>1430.39</v>
      </c>
      <c r="G308" s="20" t="n">
        <f aca="false">F308*2</f>
        <v>2860.78</v>
      </c>
      <c r="H308" s="19" t="n">
        <v>0.62</v>
      </c>
      <c r="I308" s="21" t="n">
        <f aca="false">H308*G308</f>
        <v>1773.6836</v>
      </c>
    </row>
    <row r="309" customFormat="false" ht="30.75" hidden="false" customHeight="false" outlineLevel="0" collapsed="false">
      <c r="A309" s="45" t="s">
        <v>551</v>
      </c>
      <c r="B309" s="46" t="s">
        <v>552</v>
      </c>
      <c r="C309" s="46" t="s">
        <v>553</v>
      </c>
      <c r="D309" s="19" t="n">
        <v>740.65</v>
      </c>
      <c r="E309" s="19" t="n">
        <v>0</v>
      </c>
      <c r="F309" s="20" t="n">
        <f aca="false">D309+E309</f>
        <v>740.65</v>
      </c>
      <c r="G309" s="20" t="n">
        <f aca="false">F309*2</f>
        <v>1481.3</v>
      </c>
      <c r="H309" s="19" t="n">
        <v>0.62</v>
      </c>
      <c r="I309" s="21" t="n">
        <f aca="false">H309*G309</f>
        <v>918.406</v>
      </c>
    </row>
    <row r="310" customFormat="false" ht="15" hidden="false" customHeight="false" outlineLevel="0" collapsed="false">
      <c r="A310" s="45" t="s">
        <v>554</v>
      </c>
      <c r="B310" s="46" t="s">
        <v>555</v>
      </c>
      <c r="C310" s="46" t="s">
        <v>556</v>
      </c>
      <c r="D310" s="19" t="n">
        <v>334.4</v>
      </c>
      <c r="E310" s="19" t="n">
        <v>2339.1</v>
      </c>
      <c r="F310" s="20" t="n">
        <f aca="false">D310+E310</f>
        <v>2673.5</v>
      </c>
      <c r="G310" s="20" t="n">
        <f aca="false">F310*2</f>
        <v>5347</v>
      </c>
      <c r="H310" s="19" t="n">
        <v>0.62</v>
      </c>
      <c r="I310" s="21" t="n">
        <f aca="false">H310*G310</f>
        <v>3315.14</v>
      </c>
    </row>
    <row r="311" s="11" customFormat="true" ht="13.5" hidden="false" customHeight="true" outlineLevel="0" collapsed="false">
      <c r="A311" s="24" t="s">
        <v>330</v>
      </c>
      <c r="B311" s="24"/>
      <c r="C311" s="24"/>
      <c r="D311" s="25" t="s">
        <v>56</v>
      </c>
      <c r="E311" s="25"/>
      <c r="F311" s="26" t="n">
        <f aca="false">SUM(F299:F310)</f>
        <v>28764.94</v>
      </c>
      <c r="G311" s="27" t="n">
        <f aca="false">F311*2</f>
        <v>57529.88</v>
      </c>
      <c r="H311" s="28" t="n">
        <v>0.62</v>
      </c>
      <c r="I311" s="29" t="n">
        <f aca="false">H311*G311</f>
        <v>35668.5256</v>
      </c>
    </row>
    <row r="312" s="11" customFormat="true" ht="15" hidden="false" customHeight="false" outlineLevel="0" collapsed="false">
      <c r="A312" s="30"/>
      <c r="B312" s="31"/>
      <c r="C312" s="31"/>
      <c r="D312" s="3"/>
      <c r="E312" s="3"/>
      <c r="F312" s="32"/>
      <c r="G312" s="33"/>
      <c r="H312" s="33"/>
      <c r="I312" s="34"/>
    </row>
    <row r="313" s="11" customFormat="true" ht="15" hidden="false" customHeight="false" outlineLevel="0" collapsed="false">
      <c r="A313" s="35" t="s">
        <v>557</v>
      </c>
      <c r="B313" s="35"/>
      <c r="C313" s="35"/>
      <c r="D313" s="35"/>
      <c r="E313" s="35"/>
      <c r="F313" s="35"/>
      <c r="G313" s="35"/>
      <c r="H313" s="35"/>
      <c r="I313" s="35"/>
    </row>
    <row r="314" s="11" customFormat="true" ht="40.5" hidden="false" customHeight="true" outlineLevel="0" collapsed="false">
      <c r="A314" s="12" t="s">
        <v>3</v>
      </c>
      <c r="B314" s="13" t="s">
        <v>4</v>
      </c>
      <c r="C314" s="13" t="s">
        <v>5</v>
      </c>
      <c r="D314" s="14" t="s">
        <v>58</v>
      </c>
      <c r="E314" s="14"/>
      <c r="F314" s="14"/>
      <c r="G314" s="15" t="s">
        <v>9</v>
      </c>
      <c r="H314" s="15" t="s">
        <v>10</v>
      </c>
      <c r="I314" s="15" t="s">
        <v>11</v>
      </c>
    </row>
    <row r="315" s="11" customFormat="true" ht="15" hidden="false" customHeight="false" outlineLevel="0" collapsed="false">
      <c r="A315" s="16" t="s">
        <v>521</v>
      </c>
      <c r="B315" s="17" t="s">
        <v>522</v>
      </c>
      <c r="C315" s="17" t="s">
        <v>523</v>
      </c>
      <c r="D315" s="36" t="n">
        <v>1798.29</v>
      </c>
      <c r="E315" s="36"/>
      <c r="F315" s="36"/>
      <c r="G315" s="20" t="n">
        <f aca="false">D315*2</f>
        <v>3596.58</v>
      </c>
      <c r="H315" s="19" t="n">
        <v>0.62</v>
      </c>
      <c r="I315" s="21" t="n">
        <f aca="false">H315*G315</f>
        <v>2229.8796</v>
      </c>
    </row>
    <row r="316" s="11" customFormat="true" ht="15" hidden="false" customHeight="false" outlineLevel="0" collapsed="false">
      <c r="A316" s="16" t="s">
        <v>524</v>
      </c>
      <c r="B316" s="17" t="s">
        <v>525</v>
      </c>
      <c r="C316" s="17" t="s">
        <v>526</v>
      </c>
      <c r="D316" s="36" t="n">
        <v>886.46</v>
      </c>
      <c r="E316" s="36"/>
      <c r="F316" s="36"/>
      <c r="G316" s="20" t="n">
        <f aca="false">D316*2</f>
        <v>1772.92</v>
      </c>
      <c r="H316" s="19" t="n">
        <v>0.62</v>
      </c>
      <c r="I316" s="21" t="n">
        <f aca="false">H316*G316</f>
        <v>1099.2104</v>
      </c>
    </row>
    <row r="317" s="11" customFormat="true" ht="15" hidden="false" customHeight="true" outlineLevel="0" collapsed="false">
      <c r="A317" s="24" t="s">
        <v>121</v>
      </c>
      <c r="B317" s="24"/>
      <c r="C317" s="24"/>
      <c r="D317" s="25" t="s">
        <v>56</v>
      </c>
      <c r="E317" s="25"/>
      <c r="F317" s="26" t="n">
        <f aca="false">SUM(D315:F316)</f>
        <v>2684.75</v>
      </c>
      <c r="G317" s="27" t="n">
        <f aca="false">SUM(G315:G316)</f>
        <v>5369.5</v>
      </c>
      <c r="H317" s="28" t="n">
        <v>0.62</v>
      </c>
      <c r="I317" s="29" t="n">
        <f aca="false">H317*G317</f>
        <v>3329.09</v>
      </c>
    </row>
    <row r="318" s="11" customFormat="true" ht="15" hidden="false" customHeight="false" outlineLevel="0" collapsed="false">
      <c r="A318" s="30"/>
      <c r="B318" s="31"/>
      <c r="C318" s="31"/>
      <c r="D318" s="3"/>
      <c r="E318" s="3"/>
      <c r="F318" s="32"/>
      <c r="G318" s="33"/>
      <c r="H318" s="33"/>
      <c r="I318" s="34"/>
    </row>
    <row r="319" s="11" customFormat="true" ht="15" hidden="false" customHeight="false" outlineLevel="0" collapsed="false">
      <c r="A319" s="35" t="s">
        <v>558</v>
      </c>
      <c r="B319" s="35"/>
      <c r="C319" s="35"/>
      <c r="D319" s="35"/>
      <c r="E319" s="35"/>
      <c r="F319" s="35"/>
      <c r="G319" s="35"/>
      <c r="H319" s="35"/>
      <c r="I319" s="35"/>
    </row>
    <row r="320" s="11" customFormat="true" ht="40.5" hidden="false" customHeight="true" outlineLevel="0" collapsed="false">
      <c r="A320" s="12" t="s">
        <v>3</v>
      </c>
      <c r="B320" s="13" t="s">
        <v>4</v>
      </c>
      <c r="C320" s="13" t="s">
        <v>5</v>
      </c>
      <c r="D320" s="14" t="s">
        <v>216</v>
      </c>
      <c r="E320" s="14"/>
      <c r="F320" s="14"/>
      <c r="G320" s="15" t="s">
        <v>9</v>
      </c>
      <c r="H320" s="15" t="s">
        <v>10</v>
      </c>
      <c r="I320" s="15" t="s">
        <v>11</v>
      </c>
    </row>
    <row r="321" s="11" customFormat="true" ht="15" hidden="false" customHeight="false" outlineLevel="0" collapsed="false">
      <c r="A321" s="16" t="s">
        <v>539</v>
      </c>
      <c r="B321" s="17" t="s">
        <v>540</v>
      </c>
      <c r="C321" s="17" t="s">
        <v>541</v>
      </c>
      <c r="D321" s="36" t="n">
        <v>1511.61</v>
      </c>
      <c r="E321" s="36"/>
      <c r="F321" s="36"/>
      <c r="G321" s="20" t="n">
        <f aca="false">D321*2</f>
        <v>3023.22</v>
      </c>
      <c r="H321" s="19" t="n">
        <v>0.62</v>
      </c>
      <c r="I321" s="21" t="n">
        <f aca="false">H321*G321</f>
        <v>1874.3964</v>
      </c>
    </row>
    <row r="322" s="11" customFormat="true" ht="15" hidden="false" customHeight="true" outlineLevel="0" collapsed="false">
      <c r="A322" s="24" t="s">
        <v>59</v>
      </c>
      <c r="B322" s="24"/>
      <c r="C322" s="24"/>
      <c r="D322" s="25" t="s">
        <v>56</v>
      </c>
      <c r="E322" s="25"/>
      <c r="F322" s="26" t="n">
        <f aca="false">SUM(D321:F321)</f>
        <v>1511.61</v>
      </c>
      <c r="G322" s="27" t="n">
        <f aca="false">SUM(G321:G321)</f>
        <v>3023.22</v>
      </c>
      <c r="H322" s="28" t="n">
        <v>0.62</v>
      </c>
      <c r="I322" s="29" t="n">
        <f aca="false">H322*G322</f>
        <v>1874.3964</v>
      </c>
    </row>
    <row r="323" s="11" customFormat="true" ht="15" hidden="false" customHeight="true" outlineLevel="0" collapsed="false">
      <c r="A323" s="43" t="s">
        <v>559</v>
      </c>
      <c r="B323" s="43"/>
      <c r="C323" s="43"/>
      <c r="D323" s="43"/>
      <c r="E323" s="43"/>
      <c r="F323" s="43"/>
      <c r="G323" s="43"/>
      <c r="H323" s="43"/>
      <c r="I323" s="44" t="n">
        <f aca="false">I311+I317+I322</f>
        <v>40872.012</v>
      </c>
    </row>
    <row r="324" s="11" customFormat="true" ht="15" hidden="false" customHeight="false" outlineLevel="0" collapsed="false">
      <c r="A324" s="30"/>
      <c r="B324" s="31"/>
      <c r="C324" s="31"/>
      <c r="D324" s="3"/>
      <c r="E324" s="3"/>
      <c r="F324" s="32"/>
      <c r="G324" s="33"/>
      <c r="H324" s="33"/>
      <c r="I324" s="34"/>
    </row>
    <row r="325" s="11" customFormat="true" ht="15" hidden="false" customHeight="false" outlineLevel="0" collapsed="false">
      <c r="A325" s="9" t="s">
        <v>560</v>
      </c>
      <c r="B325" s="9"/>
      <c r="C325" s="9"/>
      <c r="D325" s="9"/>
      <c r="E325" s="9"/>
      <c r="F325" s="9"/>
      <c r="G325" s="9"/>
      <c r="H325" s="9"/>
      <c r="I325" s="9"/>
    </row>
    <row r="326" s="11" customFormat="true" ht="15" hidden="false" customHeight="false" outlineLevel="0" collapsed="false">
      <c r="A326" s="35" t="s">
        <v>561</v>
      </c>
      <c r="B326" s="35"/>
      <c r="C326" s="35"/>
      <c r="D326" s="35"/>
      <c r="E326" s="35"/>
      <c r="F326" s="35"/>
      <c r="G326" s="35"/>
      <c r="H326" s="35"/>
      <c r="I326" s="35"/>
    </row>
    <row r="327" s="11" customFormat="true" ht="53.25" hidden="false" customHeight="false" outlineLevel="0" collapsed="false">
      <c r="A327" s="12" t="s">
        <v>3</v>
      </c>
      <c r="B327" s="13" t="s">
        <v>4</v>
      </c>
      <c r="C327" s="13" t="s">
        <v>5</v>
      </c>
      <c r="D327" s="14" t="s">
        <v>6</v>
      </c>
      <c r="E327" s="14" t="s">
        <v>7</v>
      </c>
      <c r="F327" s="15" t="s">
        <v>8</v>
      </c>
      <c r="G327" s="15" t="s">
        <v>9</v>
      </c>
      <c r="H327" s="15" t="s">
        <v>10</v>
      </c>
      <c r="I327" s="15" t="s">
        <v>11</v>
      </c>
    </row>
    <row r="328" customFormat="false" ht="15" hidden="false" customHeight="false" outlineLevel="0" collapsed="false">
      <c r="A328" s="16" t="s">
        <v>562</v>
      </c>
      <c r="B328" s="18" t="s">
        <v>563</v>
      </c>
      <c r="C328" s="46" t="s">
        <v>564</v>
      </c>
      <c r="D328" s="52" t="n">
        <v>3230.72</v>
      </c>
      <c r="E328" s="52" t="n">
        <v>365.93</v>
      </c>
      <c r="F328" s="20" t="n">
        <f aca="false">D328+E328</f>
        <v>3596.65</v>
      </c>
      <c r="G328" s="20" t="n">
        <f aca="false">F328*2</f>
        <v>7193.3</v>
      </c>
      <c r="H328" s="19" t="n">
        <v>0.62</v>
      </c>
      <c r="I328" s="21" t="n">
        <f aca="false">H328*G328</f>
        <v>4459.846</v>
      </c>
    </row>
    <row r="329" customFormat="false" ht="15" hidden="false" customHeight="false" outlineLevel="0" collapsed="false">
      <c r="A329" s="16" t="s">
        <v>565</v>
      </c>
      <c r="B329" s="18" t="s">
        <v>566</v>
      </c>
      <c r="C329" s="46" t="s">
        <v>564</v>
      </c>
      <c r="D329" s="19" t="n">
        <v>1198.45</v>
      </c>
      <c r="E329" s="19" t="n">
        <v>0</v>
      </c>
      <c r="F329" s="20" t="n">
        <f aca="false">D329+E329</f>
        <v>1198.45</v>
      </c>
      <c r="G329" s="20" t="n">
        <f aca="false">F329*2</f>
        <v>2396.9</v>
      </c>
      <c r="H329" s="19" t="n">
        <v>0.62</v>
      </c>
      <c r="I329" s="21" t="n">
        <f aca="false">H329*G329</f>
        <v>1486.078</v>
      </c>
    </row>
    <row r="330" customFormat="false" ht="15" hidden="false" customHeight="false" outlineLevel="0" collapsed="false">
      <c r="A330" s="16" t="s">
        <v>567</v>
      </c>
      <c r="B330" s="18" t="s">
        <v>568</v>
      </c>
      <c r="C330" s="18" t="s">
        <v>569</v>
      </c>
      <c r="D330" s="52" t="n">
        <v>412.55</v>
      </c>
      <c r="E330" s="52" t="n">
        <v>123.95</v>
      </c>
      <c r="F330" s="20" t="n">
        <f aca="false">D330+E330</f>
        <v>536.5</v>
      </c>
      <c r="G330" s="20" t="n">
        <f aca="false">F330*2</f>
        <v>1073</v>
      </c>
      <c r="H330" s="19" t="n">
        <v>0.62</v>
      </c>
      <c r="I330" s="21" t="n">
        <f aca="false">H330*G330</f>
        <v>665.26</v>
      </c>
    </row>
    <row r="331" customFormat="false" ht="15" hidden="false" customHeight="false" outlineLevel="0" collapsed="false">
      <c r="A331" s="16" t="s">
        <v>570</v>
      </c>
      <c r="B331" s="18" t="s">
        <v>571</v>
      </c>
      <c r="C331" s="18" t="s">
        <v>572</v>
      </c>
      <c r="D331" s="52" t="n">
        <v>530.18</v>
      </c>
      <c r="E331" s="52" t="n">
        <v>259.47</v>
      </c>
      <c r="F331" s="20" t="n">
        <f aca="false">D331+E331</f>
        <v>789.65</v>
      </c>
      <c r="G331" s="20" t="n">
        <f aca="false">F331*2</f>
        <v>1579.3</v>
      </c>
      <c r="H331" s="19" t="n">
        <v>0.62</v>
      </c>
      <c r="I331" s="21" t="n">
        <f aca="false">H331*G331</f>
        <v>979.166</v>
      </c>
    </row>
    <row r="332" customFormat="false" ht="15" hidden="false" customHeight="false" outlineLevel="0" collapsed="false">
      <c r="A332" s="16" t="s">
        <v>573</v>
      </c>
      <c r="B332" s="18" t="s">
        <v>574</v>
      </c>
      <c r="C332" s="18" t="s">
        <v>575</v>
      </c>
      <c r="D332" s="52" t="n">
        <v>1534.01</v>
      </c>
      <c r="E332" s="52" t="n">
        <v>541.2</v>
      </c>
      <c r="F332" s="20" t="n">
        <f aca="false">D332+E332</f>
        <v>2075.21</v>
      </c>
      <c r="G332" s="20" t="n">
        <f aca="false">F332*2</f>
        <v>4150.42</v>
      </c>
      <c r="H332" s="19" t="n">
        <v>0.62</v>
      </c>
      <c r="I332" s="21" t="n">
        <f aca="false">H332*G332</f>
        <v>2573.2604</v>
      </c>
    </row>
    <row r="333" customFormat="false" ht="15" hidden="false" customHeight="false" outlineLevel="0" collapsed="false">
      <c r="A333" s="16" t="s">
        <v>576</v>
      </c>
      <c r="B333" s="18" t="s">
        <v>577</v>
      </c>
      <c r="C333" s="18" t="s">
        <v>578</v>
      </c>
      <c r="D333" s="52" t="n">
        <v>461.59</v>
      </c>
      <c r="E333" s="52" t="n">
        <v>76.31</v>
      </c>
      <c r="F333" s="20" t="n">
        <f aca="false">D333+E333</f>
        <v>537.9</v>
      </c>
      <c r="G333" s="20" t="n">
        <f aca="false">F333*2</f>
        <v>1075.8</v>
      </c>
      <c r="H333" s="19" t="n">
        <v>0.62</v>
      </c>
      <c r="I333" s="21" t="n">
        <f aca="false">H333*G333</f>
        <v>666.996</v>
      </c>
    </row>
    <row r="334" customFormat="false" ht="30.75" hidden="false" customHeight="false" outlineLevel="0" collapsed="false">
      <c r="A334" s="16" t="s">
        <v>579</v>
      </c>
      <c r="B334" s="16" t="s">
        <v>580</v>
      </c>
      <c r="C334" s="16" t="s">
        <v>581</v>
      </c>
      <c r="D334" s="52" t="n">
        <v>334.4</v>
      </c>
      <c r="E334" s="52" t="n">
        <v>463.46</v>
      </c>
      <c r="F334" s="20" t="n">
        <f aca="false">D334+E334</f>
        <v>797.86</v>
      </c>
      <c r="G334" s="20" t="n">
        <f aca="false">F334*2</f>
        <v>1595.72</v>
      </c>
      <c r="H334" s="19" t="n">
        <v>0.62</v>
      </c>
      <c r="I334" s="21" t="n">
        <f aca="false">H334*G334</f>
        <v>989.3464</v>
      </c>
    </row>
    <row r="335" customFormat="false" ht="15" hidden="false" customHeight="false" outlineLevel="0" collapsed="false">
      <c r="A335" s="16" t="s">
        <v>582</v>
      </c>
      <c r="B335" s="18" t="s">
        <v>583</v>
      </c>
      <c r="C335" s="18" t="s">
        <v>584</v>
      </c>
      <c r="D335" s="52" t="n">
        <v>453.85</v>
      </c>
      <c r="E335" s="52" t="n">
        <v>95.42</v>
      </c>
      <c r="F335" s="20" t="n">
        <f aca="false">D335+E335</f>
        <v>549.27</v>
      </c>
      <c r="G335" s="20" t="n">
        <f aca="false">F335*2</f>
        <v>1098.54</v>
      </c>
      <c r="H335" s="19" t="n">
        <v>0.62</v>
      </c>
      <c r="I335" s="21" t="n">
        <f aca="false">H335*G335</f>
        <v>681.0948</v>
      </c>
    </row>
    <row r="336" customFormat="false" ht="15" hidden="false" customHeight="false" outlineLevel="0" collapsed="false">
      <c r="A336" s="16" t="s">
        <v>585</v>
      </c>
      <c r="B336" s="18" t="s">
        <v>586</v>
      </c>
      <c r="C336" s="18" t="s">
        <v>587</v>
      </c>
      <c r="D336" s="52" t="n">
        <v>1256.19</v>
      </c>
      <c r="E336" s="52" t="n">
        <v>55</v>
      </c>
      <c r="F336" s="20" t="n">
        <f aca="false">D336+E336</f>
        <v>1311.19</v>
      </c>
      <c r="G336" s="20" t="n">
        <f aca="false">F336*2</f>
        <v>2622.38</v>
      </c>
      <c r="H336" s="19" t="n">
        <v>0.62</v>
      </c>
      <c r="I336" s="21" t="n">
        <f aca="false">H336*G336</f>
        <v>1625.8756</v>
      </c>
    </row>
    <row r="337" customFormat="false" ht="15" hidden="false" customHeight="false" outlineLevel="0" collapsed="false">
      <c r="A337" s="16" t="s">
        <v>588</v>
      </c>
      <c r="B337" s="18" t="s">
        <v>589</v>
      </c>
      <c r="C337" s="18" t="s">
        <v>590</v>
      </c>
      <c r="D337" s="52" t="n">
        <v>2111.12</v>
      </c>
      <c r="E337" s="52" t="n">
        <v>409</v>
      </c>
      <c r="F337" s="20" t="n">
        <f aca="false">D337+E337</f>
        <v>2520.12</v>
      </c>
      <c r="G337" s="20" t="n">
        <f aca="false">F337*2</f>
        <v>5040.24</v>
      </c>
      <c r="H337" s="19" t="n">
        <v>0.62</v>
      </c>
      <c r="I337" s="21" t="n">
        <f aca="false">H337*G337</f>
        <v>3124.9488</v>
      </c>
    </row>
    <row r="338" customFormat="false" ht="15" hidden="false" customHeight="false" outlineLevel="0" collapsed="false">
      <c r="A338" s="16" t="s">
        <v>591</v>
      </c>
      <c r="B338" s="18" t="s">
        <v>592</v>
      </c>
      <c r="C338" s="18" t="s">
        <v>593</v>
      </c>
      <c r="D338" s="52" t="n">
        <v>1041.37</v>
      </c>
      <c r="E338" s="52" t="n">
        <v>413</v>
      </c>
      <c r="F338" s="20" t="n">
        <f aca="false">D338+E338</f>
        <v>1454.37</v>
      </c>
      <c r="G338" s="20" t="n">
        <f aca="false">F338*2</f>
        <v>2908.74</v>
      </c>
      <c r="H338" s="19" t="n">
        <v>0.62</v>
      </c>
      <c r="I338" s="21" t="n">
        <f aca="false">H338*G338</f>
        <v>1803.4188</v>
      </c>
    </row>
    <row r="339" customFormat="false" ht="15" hidden="false" customHeight="false" outlineLevel="0" collapsed="false">
      <c r="A339" s="16" t="s">
        <v>594</v>
      </c>
      <c r="B339" s="18" t="s">
        <v>595</v>
      </c>
      <c r="C339" s="18" t="s">
        <v>596</v>
      </c>
      <c r="D339" s="52" t="n">
        <v>949.02</v>
      </c>
      <c r="E339" s="52" t="n">
        <v>165.22</v>
      </c>
      <c r="F339" s="20" t="n">
        <f aca="false">D339+E339</f>
        <v>1114.24</v>
      </c>
      <c r="G339" s="20" t="n">
        <f aca="false">F339*2</f>
        <v>2228.48</v>
      </c>
      <c r="H339" s="19" t="n">
        <v>0.62</v>
      </c>
      <c r="I339" s="21" t="n">
        <f aca="false">H339*G339</f>
        <v>1381.6576</v>
      </c>
    </row>
    <row r="340" customFormat="false" ht="15" hidden="false" customHeight="false" outlineLevel="0" collapsed="false">
      <c r="A340" s="16" t="s">
        <v>597</v>
      </c>
      <c r="B340" s="18" t="s">
        <v>598</v>
      </c>
      <c r="C340" s="18" t="s">
        <v>599</v>
      </c>
      <c r="D340" s="52" t="n">
        <v>888.44</v>
      </c>
      <c r="E340" s="52" t="n">
        <v>151</v>
      </c>
      <c r="F340" s="20" t="n">
        <f aca="false">D340+E340</f>
        <v>1039.44</v>
      </c>
      <c r="G340" s="20" t="n">
        <f aca="false">F340*2</f>
        <v>2078.88</v>
      </c>
      <c r="H340" s="19" t="n">
        <v>0.62</v>
      </c>
      <c r="I340" s="21" t="n">
        <f aca="false">H340*G340</f>
        <v>1288.9056</v>
      </c>
    </row>
    <row r="341" customFormat="false" ht="15" hidden="false" customHeight="false" outlineLevel="0" collapsed="false">
      <c r="A341" s="16" t="s">
        <v>600</v>
      </c>
      <c r="B341" s="18" t="s">
        <v>601</v>
      </c>
      <c r="C341" s="18" t="s">
        <v>602</v>
      </c>
      <c r="D341" s="52" t="n">
        <v>950.51</v>
      </c>
      <c r="E341" s="52" t="n">
        <v>341.25</v>
      </c>
      <c r="F341" s="20" t="n">
        <f aca="false">D341+E341</f>
        <v>1291.76</v>
      </c>
      <c r="G341" s="20" t="n">
        <f aca="false">F341*2</f>
        <v>2583.52</v>
      </c>
      <c r="H341" s="19" t="n">
        <v>0.62</v>
      </c>
      <c r="I341" s="21" t="n">
        <f aca="false">H341*G341</f>
        <v>1601.7824</v>
      </c>
    </row>
    <row r="342" s="11" customFormat="true" ht="13.5" hidden="false" customHeight="true" outlineLevel="0" collapsed="false">
      <c r="A342" s="24" t="s">
        <v>214</v>
      </c>
      <c r="B342" s="24"/>
      <c r="C342" s="24"/>
      <c r="D342" s="25" t="s">
        <v>56</v>
      </c>
      <c r="E342" s="25"/>
      <c r="F342" s="26" t="n">
        <f aca="false">SUM(F328:F341)</f>
        <v>18812.61</v>
      </c>
      <c r="G342" s="27" t="n">
        <f aca="false">F342*2</f>
        <v>37625.22</v>
      </c>
      <c r="H342" s="28" t="n">
        <v>0.62</v>
      </c>
      <c r="I342" s="29" t="n">
        <f aca="false">H342*G342</f>
        <v>23327.6364</v>
      </c>
    </row>
    <row r="343" s="11" customFormat="true" ht="15" hidden="false" customHeight="false" outlineLevel="0" collapsed="false">
      <c r="A343" s="30"/>
      <c r="B343" s="31"/>
      <c r="C343" s="31"/>
      <c r="D343" s="3"/>
      <c r="E343" s="3"/>
      <c r="F343" s="32"/>
      <c r="G343" s="33"/>
      <c r="H343" s="33"/>
      <c r="I343" s="34"/>
    </row>
    <row r="344" s="11" customFormat="true" ht="15" hidden="false" customHeight="false" outlineLevel="0" collapsed="false">
      <c r="A344" s="35" t="s">
        <v>603</v>
      </c>
      <c r="B344" s="35"/>
      <c r="C344" s="35"/>
      <c r="D344" s="35"/>
      <c r="E344" s="35"/>
      <c r="F344" s="35"/>
      <c r="G344" s="35"/>
      <c r="H344" s="35"/>
      <c r="I344" s="35"/>
    </row>
    <row r="345" s="11" customFormat="true" ht="40.5" hidden="false" customHeight="true" outlineLevel="0" collapsed="false">
      <c r="A345" s="12" t="s">
        <v>3</v>
      </c>
      <c r="B345" s="13" t="s">
        <v>4</v>
      </c>
      <c r="C345" s="13" t="s">
        <v>5</v>
      </c>
      <c r="D345" s="14" t="s">
        <v>58</v>
      </c>
      <c r="E345" s="14"/>
      <c r="F345" s="14"/>
      <c r="G345" s="15" t="s">
        <v>9</v>
      </c>
      <c r="H345" s="15" t="s">
        <v>10</v>
      </c>
      <c r="I345" s="15" t="s">
        <v>11</v>
      </c>
    </row>
    <row r="346" s="11" customFormat="true" ht="15" hidden="false" customHeight="false" outlineLevel="0" collapsed="false">
      <c r="A346" s="16" t="s">
        <v>562</v>
      </c>
      <c r="B346" s="18" t="s">
        <v>563</v>
      </c>
      <c r="C346" s="46" t="s">
        <v>564</v>
      </c>
      <c r="D346" s="36" t="n">
        <v>1112.83</v>
      </c>
      <c r="E346" s="36"/>
      <c r="F346" s="36"/>
      <c r="G346" s="20" t="n">
        <f aca="false">D346*2</f>
        <v>2225.66</v>
      </c>
      <c r="H346" s="19" t="n">
        <v>0.62</v>
      </c>
      <c r="I346" s="21" t="n">
        <f aca="false">H346*G346</f>
        <v>1379.9092</v>
      </c>
    </row>
    <row r="347" s="11" customFormat="true" ht="15" hidden="false" customHeight="false" outlineLevel="0" collapsed="false">
      <c r="A347" s="16" t="s">
        <v>570</v>
      </c>
      <c r="B347" s="18" t="s">
        <v>571</v>
      </c>
      <c r="C347" s="18" t="s">
        <v>572</v>
      </c>
      <c r="D347" s="36" t="n">
        <v>952.64</v>
      </c>
      <c r="E347" s="36"/>
      <c r="F347" s="36"/>
      <c r="G347" s="20" t="n">
        <f aca="false">D347*2</f>
        <v>1905.28</v>
      </c>
      <c r="H347" s="19" t="n">
        <v>0.62</v>
      </c>
      <c r="I347" s="21" t="n">
        <f aca="false">H347*G347</f>
        <v>1181.2736</v>
      </c>
    </row>
    <row r="348" s="11" customFormat="true" ht="15" hidden="false" customHeight="false" outlineLevel="0" collapsed="false">
      <c r="A348" s="16" t="s">
        <v>573</v>
      </c>
      <c r="B348" s="18" t="s">
        <v>574</v>
      </c>
      <c r="C348" s="18" t="s">
        <v>575</v>
      </c>
      <c r="D348" s="36" t="n">
        <v>1007.64</v>
      </c>
      <c r="E348" s="36"/>
      <c r="F348" s="36"/>
      <c r="G348" s="20" t="n">
        <f aca="false">D348*2</f>
        <v>2015.28</v>
      </c>
      <c r="H348" s="19" t="n">
        <v>0.62</v>
      </c>
      <c r="I348" s="21" t="n">
        <f aca="false">H348*G348</f>
        <v>1249.4736</v>
      </c>
    </row>
    <row r="349" s="11" customFormat="true" ht="15" hidden="false" customHeight="false" outlineLevel="0" collapsed="false">
      <c r="A349" s="16" t="s">
        <v>585</v>
      </c>
      <c r="B349" s="18" t="s">
        <v>586</v>
      </c>
      <c r="C349" s="18" t="s">
        <v>587</v>
      </c>
      <c r="D349" s="36" t="n">
        <v>1126.14</v>
      </c>
      <c r="E349" s="36"/>
      <c r="F349" s="36"/>
      <c r="G349" s="20" t="n">
        <f aca="false">D349*2</f>
        <v>2252.28</v>
      </c>
      <c r="H349" s="19" t="n">
        <v>0.62</v>
      </c>
      <c r="I349" s="21" t="n">
        <f aca="false">H349*G349</f>
        <v>1396.4136</v>
      </c>
    </row>
    <row r="350" s="11" customFormat="true" ht="15" hidden="false" customHeight="false" outlineLevel="0" collapsed="false">
      <c r="A350" s="16" t="s">
        <v>588</v>
      </c>
      <c r="B350" s="18" t="s">
        <v>589</v>
      </c>
      <c r="C350" s="18" t="s">
        <v>590</v>
      </c>
      <c r="D350" s="36" t="n">
        <v>1016.98</v>
      </c>
      <c r="E350" s="36"/>
      <c r="F350" s="36"/>
      <c r="G350" s="20" t="n">
        <f aca="false">D350*2</f>
        <v>2033.96</v>
      </c>
      <c r="H350" s="19" t="n">
        <v>0.62</v>
      </c>
      <c r="I350" s="21" t="n">
        <f aca="false">H350*G350</f>
        <v>1261.0552</v>
      </c>
    </row>
    <row r="351" s="11" customFormat="true" ht="15" hidden="false" customHeight="true" outlineLevel="0" collapsed="false">
      <c r="A351" s="24" t="s">
        <v>604</v>
      </c>
      <c r="B351" s="24"/>
      <c r="C351" s="24"/>
      <c r="D351" s="25" t="s">
        <v>56</v>
      </c>
      <c r="E351" s="25"/>
      <c r="F351" s="26" t="n">
        <f aca="false">SUM(D346:F350)</f>
        <v>5216.23</v>
      </c>
      <c r="G351" s="27" t="n">
        <f aca="false">SUM(G346:G350)</f>
        <v>10432.46</v>
      </c>
      <c r="H351" s="28" t="n">
        <v>0.62</v>
      </c>
      <c r="I351" s="29" t="n">
        <f aca="false">H351*G351</f>
        <v>6468.1252</v>
      </c>
    </row>
    <row r="352" s="11" customFormat="true" ht="15" hidden="false" customHeight="true" outlineLevel="0" collapsed="false">
      <c r="A352" s="43" t="s">
        <v>605</v>
      </c>
      <c r="B352" s="43"/>
      <c r="C352" s="43"/>
      <c r="D352" s="43"/>
      <c r="E352" s="43"/>
      <c r="F352" s="43"/>
      <c r="G352" s="43"/>
      <c r="H352" s="43"/>
      <c r="I352" s="44" t="n">
        <f aca="false">I342+I351</f>
        <v>29795.7616</v>
      </c>
    </row>
    <row r="353" s="11" customFormat="true" ht="15" hidden="false" customHeight="false" outlineLevel="0" collapsed="false">
      <c r="A353" s="30"/>
      <c r="B353" s="31"/>
      <c r="C353" s="31"/>
      <c r="D353" s="3"/>
      <c r="E353" s="3"/>
      <c r="F353" s="32"/>
      <c r="G353" s="33"/>
      <c r="H353" s="33"/>
      <c r="I353" s="34"/>
    </row>
    <row r="354" s="11" customFormat="true" ht="15" hidden="false" customHeight="false" outlineLevel="0" collapsed="false">
      <c r="A354" s="9" t="s">
        <v>606</v>
      </c>
      <c r="B354" s="9"/>
      <c r="C354" s="9"/>
      <c r="D354" s="9"/>
      <c r="E354" s="9"/>
      <c r="F354" s="9"/>
      <c r="G354" s="9"/>
      <c r="H354" s="9"/>
      <c r="I354" s="9"/>
    </row>
    <row r="355" s="11" customFormat="true" ht="15" hidden="false" customHeight="false" outlineLevel="0" collapsed="false">
      <c r="A355" s="35" t="s">
        <v>607</v>
      </c>
      <c r="B355" s="35"/>
      <c r="C355" s="35"/>
      <c r="D355" s="35"/>
      <c r="E355" s="35"/>
      <c r="F355" s="35"/>
      <c r="G355" s="35"/>
      <c r="H355" s="35"/>
      <c r="I355" s="35"/>
    </row>
    <row r="356" s="11" customFormat="true" ht="53.25" hidden="false" customHeight="false" outlineLevel="0" collapsed="false">
      <c r="A356" s="12" t="s">
        <v>3</v>
      </c>
      <c r="B356" s="13" t="s">
        <v>4</v>
      </c>
      <c r="C356" s="13" t="s">
        <v>5</v>
      </c>
      <c r="D356" s="14" t="s">
        <v>6</v>
      </c>
      <c r="E356" s="14" t="s">
        <v>7</v>
      </c>
      <c r="F356" s="15" t="s">
        <v>8</v>
      </c>
      <c r="G356" s="15" t="s">
        <v>9</v>
      </c>
      <c r="H356" s="15" t="s">
        <v>10</v>
      </c>
      <c r="I356" s="15" t="s">
        <v>11</v>
      </c>
    </row>
    <row r="357" customFormat="false" ht="15" hidden="false" customHeight="false" outlineLevel="0" collapsed="false">
      <c r="A357" s="16" t="s">
        <v>608</v>
      </c>
      <c r="B357" s="18" t="s">
        <v>609</v>
      </c>
      <c r="C357" s="18" t="s">
        <v>610</v>
      </c>
      <c r="D357" s="19" t="n">
        <v>1684.94</v>
      </c>
      <c r="E357" s="19" t="n">
        <v>175.12</v>
      </c>
      <c r="F357" s="20" t="n">
        <f aca="false">D357+E357</f>
        <v>1860.06</v>
      </c>
      <c r="G357" s="20" t="n">
        <f aca="false">F357*2</f>
        <v>3720.12</v>
      </c>
      <c r="H357" s="19" t="n">
        <v>0.62</v>
      </c>
      <c r="I357" s="21" t="n">
        <f aca="false">H357*G357</f>
        <v>2306.4744</v>
      </c>
    </row>
    <row r="358" customFormat="false" ht="30.75" hidden="false" customHeight="false" outlineLevel="0" collapsed="false">
      <c r="A358" s="16" t="s">
        <v>611</v>
      </c>
      <c r="B358" s="18" t="s">
        <v>612</v>
      </c>
      <c r="C358" s="18" t="s">
        <v>613</v>
      </c>
      <c r="D358" s="19" t="n">
        <v>1614.75</v>
      </c>
      <c r="E358" s="19" t="n">
        <v>675.84</v>
      </c>
      <c r="F358" s="20" t="n">
        <f aca="false">D358+E358</f>
        <v>2290.59</v>
      </c>
      <c r="G358" s="20" t="n">
        <f aca="false">F358*2</f>
        <v>4581.18</v>
      </c>
      <c r="H358" s="19" t="n">
        <v>0.62</v>
      </c>
      <c r="I358" s="21" t="n">
        <f aca="false">H358*G358</f>
        <v>2840.3316</v>
      </c>
    </row>
    <row r="359" customFormat="false" ht="15" hidden="false" customHeight="false" outlineLevel="0" collapsed="false">
      <c r="A359" s="16" t="s">
        <v>614</v>
      </c>
      <c r="B359" s="18" t="s">
        <v>615</v>
      </c>
      <c r="C359" s="18" t="s">
        <v>616</v>
      </c>
      <c r="D359" s="19" t="n">
        <v>1259.19</v>
      </c>
      <c r="E359" s="19" t="n">
        <v>249.93</v>
      </c>
      <c r="F359" s="20" t="n">
        <f aca="false">D359+E359</f>
        <v>1509.12</v>
      </c>
      <c r="G359" s="20" t="n">
        <f aca="false">F359*2</f>
        <v>3018.24</v>
      </c>
      <c r="H359" s="19" t="n">
        <v>0.62</v>
      </c>
      <c r="I359" s="21" t="n">
        <f aca="false">H359*G359</f>
        <v>1871.3088</v>
      </c>
    </row>
    <row r="360" customFormat="false" ht="15" hidden="false" customHeight="false" outlineLevel="0" collapsed="false">
      <c r="A360" s="16" t="s">
        <v>617</v>
      </c>
      <c r="B360" s="18" t="s">
        <v>618</v>
      </c>
      <c r="C360" s="18" t="s">
        <v>619</v>
      </c>
      <c r="D360" s="19" t="n">
        <v>797.24</v>
      </c>
      <c r="E360" s="19" t="n">
        <v>375.75</v>
      </c>
      <c r="F360" s="20" t="n">
        <f aca="false">D360+E360</f>
        <v>1172.99</v>
      </c>
      <c r="G360" s="20" t="n">
        <f aca="false">F360*2</f>
        <v>2345.98</v>
      </c>
      <c r="H360" s="19" t="n">
        <v>0.62</v>
      </c>
      <c r="I360" s="21" t="n">
        <f aca="false">H360*G360</f>
        <v>1454.5076</v>
      </c>
    </row>
    <row r="361" customFormat="false" ht="15" hidden="false" customHeight="false" outlineLevel="0" collapsed="false">
      <c r="A361" s="16" t="s">
        <v>620</v>
      </c>
      <c r="B361" s="18" t="s">
        <v>621</v>
      </c>
      <c r="C361" s="18" t="s">
        <v>622</v>
      </c>
      <c r="D361" s="19" t="n">
        <v>334.4</v>
      </c>
      <c r="E361" s="19" t="n">
        <v>497.05</v>
      </c>
      <c r="F361" s="20" t="n">
        <f aca="false">D361+E361</f>
        <v>831.45</v>
      </c>
      <c r="G361" s="20" t="n">
        <f aca="false">F361*2</f>
        <v>1662.9</v>
      </c>
      <c r="H361" s="19" t="n">
        <v>0.62</v>
      </c>
      <c r="I361" s="21" t="n">
        <f aca="false">H361*G361</f>
        <v>1030.998</v>
      </c>
    </row>
    <row r="362" customFormat="false" ht="15" hidden="false" customHeight="false" outlineLevel="0" collapsed="false">
      <c r="A362" s="16" t="s">
        <v>623</v>
      </c>
      <c r="B362" s="18" t="s">
        <v>624</v>
      </c>
      <c r="C362" s="18" t="s">
        <v>625</v>
      </c>
      <c r="D362" s="19" t="n">
        <v>1251.03</v>
      </c>
      <c r="E362" s="19" t="n">
        <v>215.19</v>
      </c>
      <c r="F362" s="20" t="n">
        <f aca="false">D362+E362</f>
        <v>1466.22</v>
      </c>
      <c r="G362" s="20" t="n">
        <f aca="false">F362*2</f>
        <v>2932.44</v>
      </c>
      <c r="H362" s="19" t="n">
        <v>0.62</v>
      </c>
      <c r="I362" s="21" t="n">
        <f aca="false">H362*G362</f>
        <v>1818.1128</v>
      </c>
    </row>
    <row r="363" customFormat="false" ht="30.75" hidden="false" customHeight="false" outlineLevel="0" collapsed="false">
      <c r="A363" s="16" t="s">
        <v>626</v>
      </c>
      <c r="B363" s="18" t="s">
        <v>627</v>
      </c>
      <c r="C363" s="18" t="s">
        <v>628</v>
      </c>
      <c r="D363" s="19" t="n">
        <v>1453.17</v>
      </c>
      <c r="E363" s="19" t="n">
        <v>92.82</v>
      </c>
      <c r="F363" s="20" t="n">
        <f aca="false">D363+E363</f>
        <v>1545.99</v>
      </c>
      <c r="G363" s="20" t="n">
        <f aca="false">F363*2</f>
        <v>3091.98</v>
      </c>
      <c r="H363" s="19" t="n">
        <v>0.62</v>
      </c>
      <c r="I363" s="21" t="n">
        <f aca="false">H363*G363</f>
        <v>1917.0276</v>
      </c>
    </row>
    <row r="364" customFormat="false" ht="15" hidden="false" customHeight="false" outlineLevel="0" collapsed="false">
      <c r="A364" s="16" t="s">
        <v>629</v>
      </c>
      <c r="B364" s="18" t="s">
        <v>630</v>
      </c>
      <c r="C364" s="18" t="s">
        <v>631</v>
      </c>
      <c r="D364" s="19" t="n">
        <v>593</v>
      </c>
      <c r="E364" s="19" t="n">
        <v>0</v>
      </c>
      <c r="F364" s="20" t="n">
        <f aca="false">D364+E364</f>
        <v>593</v>
      </c>
      <c r="G364" s="20" t="n">
        <f aca="false">F364*2</f>
        <v>1186</v>
      </c>
      <c r="H364" s="19" t="n">
        <v>0.62</v>
      </c>
      <c r="I364" s="21" t="n">
        <f aca="false">H364*G364</f>
        <v>735.32</v>
      </c>
    </row>
    <row r="365" customFormat="false" ht="15" hidden="false" customHeight="false" outlineLevel="0" collapsed="false">
      <c r="A365" s="16" t="s">
        <v>632</v>
      </c>
      <c r="B365" s="18" t="s">
        <v>633</v>
      </c>
      <c r="C365" s="18" t="s">
        <v>634</v>
      </c>
      <c r="D365" s="19" t="n">
        <v>1836.21</v>
      </c>
      <c r="E365" s="19" t="n">
        <v>784.73</v>
      </c>
      <c r="F365" s="20" t="n">
        <f aca="false">D365+E365</f>
        <v>2620.94</v>
      </c>
      <c r="G365" s="20" t="n">
        <f aca="false">F365*2</f>
        <v>5241.88</v>
      </c>
      <c r="H365" s="19" t="n">
        <v>0.62</v>
      </c>
      <c r="I365" s="21" t="n">
        <f aca="false">H365*G365</f>
        <v>3249.9656</v>
      </c>
    </row>
    <row r="366" s="11" customFormat="true" ht="13.5" hidden="false" customHeight="true" outlineLevel="0" collapsed="false">
      <c r="A366" s="24" t="s">
        <v>635</v>
      </c>
      <c r="B366" s="24"/>
      <c r="C366" s="24"/>
      <c r="D366" s="25" t="s">
        <v>56</v>
      </c>
      <c r="E366" s="25"/>
      <c r="F366" s="26" t="n">
        <f aca="false">SUM(F357:F365)</f>
        <v>13890.36</v>
      </c>
      <c r="G366" s="27" t="n">
        <f aca="false">F366*2</f>
        <v>27780.72</v>
      </c>
      <c r="H366" s="28" t="n">
        <v>0.62</v>
      </c>
      <c r="I366" s="29" t="n">
        <f aca="false">H366*G366</f>
        <v>17224.0464</v>
      </c>
    </row>
    <row r="367" s="11" customFormat="true" ht="15" hidden="false" customHeight="false" outlineLevel="0" collapsed="false">
      <c r="A367" s="30"/>
      <c r="B367" s="31"/>
      <c r="C367" s="31"/>
      <c r="D367" s="3"/>
      <c r="E367" s="3"/>
      <c r="F367" s="32"/>
      <c r="G367" s="33"/>
      <c r="H367" s="33"/>
      <c r="I367" s="34"/>
    </row>
    <row r="368" s="11" customFormat="true" ht="15" hidden="false" customHeight="false" outlineLevel="0" collapsed="false">
      <c r="A368" s="35" t="s">
        <v>636</v>
      </c>
      <c r="B368" s="35"/>
      <c r="C368" s="35"/>
      <c r="D368" s="35"/>
      <c r="E368" s="35"/>
      <c r="F368" s="35"/>
      <c r="G368" s="35"/>
      <c r="H368" s="35"/>
      <c r="I368" s="35"/>
    </row>
    <row r="369" s="11" customFormat="true" ht="40.5" hidden="false" customHeight="true" outlineLevel="0" collapsed="false">
      <c r="A369" s="12" t="s">
        <v>3</v>
      </c>
      <c r="B369" s="13" t="s">
        <v>4</v>
      </c>
      <c r="C369" s="13" t="s">
        <v>5</v>
      </c>
      <c r="D369" s="14" t="s">
        <v>58</v>
      </c>
      <c r="E369" s="14"/>
      <c r="F369" s="14"/>
      <c r="G369" s="15" t="s">
        <v>9</v>
      </c>
      <c r="H369" s="15" t="s">
        <v>10</v>
      </c>
      <c r="I369" s="15" t="s">
        <v>11</v>
      </c>
    </row>
    <row r="370" s="11" customFormat="true" ht="30.75" hidden="false" customHeight="false" outlineLevel="0" collapsed="false">
      <c r="A370" s="16" t="s">
        <v>611</v>
      </c>
      <c r="B370" s="18" t="s">
        <v>612</v>
      </c>
      <c r="C370" s="18" t="s">
        <v>613</v>
      </c>
      <c r="D370" s="36" t="n">
        <v>592.37</v>
      </c>
      <c r="E370" s="36"/>
      <c r="F370" s="36"/>
      <c r="G370" s="20" t="n">
        <f aca="false">D370*2</f>
        <v>1184.74</v>
      </c>
      <c r="H370" s="19" t="n">
        <v>0.62</v>
      </c>
      <c r="I370" s="21" t="n">
        <f aca="false">H370*G370</f>
        <v>734.5388</v>
      </c>
    </row>
    <row r="371" s="11" customFormat="true" ht="15" hidden="false" customHeight="false" outlineLevel="0" collapsed="false">
      <c r="A371" s="16" t="s">
        <v>623</v>
      </c>
      <c r="B371" s="18" t="s">
        <v>624</v>
      </c>
      <c r="C371" s="18" t="s">
        <v>625</v>
      </c>
      <c r="D371" s="36" t="n">
        <v>778.07</v>
      </c>
      <c r="E371" s="36"/>
      <c r="F371" s="36"/>
      <c r="G371" s="20" t="n">
        <f aca="false">D371*2</f>
        <v>1556.14</v>
      </c>
      <c r="H371" s="19" t="n">
        <v>0.62</v>
      </c>
      <c r="I371" s="21" t="n">
        <f aca="false">H371*G371</f>
        <v>964.8068</v>
      </c>
    </row>
    <row r="372" s="11" customFormat="true" ht="15" hidden="false" customHeight="true" outlineLevel="0" collapsed="false">
      <c r="A372" s="24" t="s">
        <v>121</v>
      </c>
      <c r="B372" s="24"/>
      <c r="C372" s="24"/>
      <c r="D372" s="25" t="s">
        <v>56</v>
      </c>
      <c r="E372" s="25"/>
      <c r="F372" s="26" t="n">
        <f aca="false">SUM(D370:F371)</f>
        <v>1370.44</v>
      </c>
      <c r="G372" s="27" t="n">
        <f aca="false">SUM(G370:G371)</f>
        <v>2740.88</v>
      </c>
      <c r="H372" s="28" t="n">
        <v>0.62</v>
      </c>
      <c r="I372" s="29" t="n">
        <f aca="false">H372*G372</f>
        <v>1699.3456</v>
      </c>
    </row>
    <row r="373" s="11" customFormat="true" ht="15" hidden="false" customHeight="true" outlineLevel="0" collapsed="false">
      <c r="A373" s="43" t="s">
        <v>637</v>
      </c>
      <c r="B373" s="43"/>
      <c r="C373" s="43"/>
      <c r="D373" s="43"/>
      <c r="E373" s="43"/>
      <c r="F373" s="43"/>
      <c r="G373" s="43"/>
      <c r="H373" s="43"/>
      <c r="I373" s="44" t="n">
        <f aca="false">I366+I372</f>
        <v>18923.392</v>
      </c>
    </row>
    <row r="374" s="11" customFormat="true" ht="15" hidden="false" customHeight="false" outlineLevel="0" collapsed="false">
      <c r="A374" s="30"/>
      <c r="B374" s="31"/>
      <c r="C374" s="31"/>
      <c r="D374" s="3"/>
      <c r="E374" s="3"/>
      <c r="F374" s="32"/>
      <c r="G374" s="33"/>
      <c r="H374" s="33"/>
      <c r="I374" s="34"/>
    </row>
    <row r="375" s="11" customFormat="true" ht="15" hidden="false" customHeight="false" outlineLevel="0" collapsed="false">
      <c r="A375" s="9" t="s">
        <v>638</v>
      </c>
      <c r="B375" s="9"/>
      <c r="C375" s="9"/>
      <c r="D375" s="9"/>
      <c r="E375" s="9"/>
      <c r="F375" s="9"/>
      <c r="G375" s="9"/>
      <c r="H375" s="9"/>
      <c r="I375" s="9"/>
    </row>
    <row r="376" s="11" customFormat="true" ht="15" hidden="false" customHeight="false" outlineLevel="0" collapsed="false">
      <c r="A376" s="35" t="s">
        <v>639</v>
      </c>
      <c r="B376" s="35"/>
      <c r="C376" s="35"/>
      <c r="D376" s="35"/>
      <c r="E376" s="35"/>
      <c r="F376" s="35"/>
      <c r="G376" s="35"/>
      <c r="H376" s="35"/>
      <c r="I376" s="35"/>
    </row>
    <row r="377" s="11" customFormat="true" ht="53.25" hidden="false" customHeight="false" outlineLevel="0" collapsed="false">
      <c r="A377" s="12" t="s">
        <v>3</v>
      </c>
      <c r="B377" s="13" t="s">
        <v>4</v>
      </c>
      <c r="C377" s="13" t="s">
        <v>5</v>
      </c>
      <c r="D377" s="14" t="s">
        <v>6</v>
      </c>
      <c r="E377" s="14" t="s">
        <v>7</v>
      </c>
      <c r="F377" s="15" t="s">
        <v>8</v>
      </c>
      <c r="G377" s="15" t="s">
        <v>9</v>
      </c>
      <c r="H377" s="15" t="s">
        <v>10</v>
      </c>
      <c r="I377" s="15" t="s">
        <v>11</v>
      </c>
    </row>
    <row r="378" customFormat="false" ht="15" hidden="false" customHeight="false" outlineLevel="0" collapsed="false">
      <c r="A378" s="45" t="s">
        <v>640</v>
      </c>
      <c r="B378" s="46" t="s">
        <v>641</v>
      </c>
      <c r="C378" s="46" t="s">
        <v>642</v>
      </c>
      <c r="D378" s="19" t="n">
        <v>2327.21</v>
      </c>
      <c r="E378" s="19" t="n">
        <v>108.55</v>
      </c>
      <c r="F378" s="20" t="n">
        <f aca="false">D378+E378</f>
        <v>2435.76</v>
      </c>
      <c r="G378" s="20" t="n">
        <f aca="false">F378*2</f>
        <v>4871.52</v>
      </c>
      <c r="H378" s="19" t="n">
        <v>0.62</v>
      </c>
      <c r="I378" s="21" t="n">
        <f aca="false">H378*G378</f>
        <v>3020.3424</v>
      </c>
    </row>
    <row r="379" customFormat="false" ht="15" hidden="false" customHeight="false" outlineLevel="0" collapsed="false">
      <c r="A379" s="16" t="s">
        <v>643</v>
      </c>
      <c r="B379" s="18" t="s">
        <v>644</v>
      </c>
      <c r="C379" s="46" t="s">
        <v>642</v>
      </c>
      <c r="D379" s="19" t="n">
        <v>4300.85</v>
      </c>
      <c r="E379" s="19" t="n">
        <v>2973.91</v>
      </c>
      <c r="F379" s="20" t="n">
        <f aca="false">D379+E379</f>
        <v>7274.76</v>
      </c>
      <c r="G379" s="20" t="n">
        <f aca="false">F379*2</f>
        <v>14549.52</v>
      </c>
      <c r="H379" s="19" t="n">
        <v>0.62</v>
      </c>
      <c r="I379" s="21" t="n">
        <f aca="false">H379*G379</f>
        <v>9020.7024</v>
      </c>
    </row>
    <row r="380" customFormat="false" ht="30.75" hidden="false" customHeight="false" outlineLevel="0" collapsed="false">
      <c r="A380" s="16" t="s">
        <v>645</v>
      </c>
      <c r="B380" s="18" t="s">
        <v>646</v>
      </c>
      <c r="C380" s="46" t="s">
        <v>642</v>
      </c>
      <c r="D380" s="19" t="n">
        <v>232.69</v>
      </c>
      <c r="E380" s="19" t="n">
        <v>0</v>
      </c>
      <c r="F380" s="20" t="n">
        <f aca="false">D380+E380</f>
        <v>232.69</v>
      </c>
      <c r="G380" s="20" t="n">
        <f aca="false">F380*2</f>
        <v>465.38</v>
      </c>
      <c r="H380" s="19" t="n">
        <v>0.62</v>
      </c>
      <c r="I380" s="21" t="n">
        <f aca="false">H380*G380</f>
        <v>288.5356</v>
      </c>
    </row>
    <row r="381" customFormat="false" ht="15" hidden="false" customHeight="false" outlineLevel="0" collapsed="false">
      <c r="A381" s="16" t="s">
        <v>647</v>
      </c>
      <c r="B381" s="18" t="s">
        <v>648</v>
      </c>
      <c r="C381" s="46" t="s">
        <v>642</v>
      </c>
      <c r="D381" s="19" t="n">
        <v>4818.5</v>
      </c>
      <c r="E381" s="19" t="n">
        <v>613.14</v>
      </c>
      <c r="F381" s="20" t="n">
        <f aca="false">D381+E381</f>
        <v>5431.64</v>
      </c>
      <c r="G381" s="20" t="n">
        <f aca="false">F381*2</f>
        <v>10863.28</v>
      </c>
      <c r="H381" s="19" t="n">
        <v>0.62</v>
      </c>
      <c r="I381" s="21" t="n">
        <f aca="false">H381*G381</f>
        <v>6735.2336</v>
      </c>
    </row>
    <row r="382" customFormat="false" ht="15" hidden="false" customHeight="false" outlineLevel="0" collapsed="false">
      <c r="A382" s="16" t="s">
        <v>649</v>
      </c>
      <c r="B382" s="18" t="s">
        <v>650</v>
      </c>
      <c r="C382" s="46" t="s">
        <v>642</v>
      </c>
      <c r="D382" s="19"/>
      <c r="E382" s="19"/>
      <c r="F382" s="20" t="n">
        <v>1880</v>
      </c>
      <c r="G382" s="20" t="n">
        <f aca="false">F382*2</f>
        <v>3760</v>
      </c>
      <c r="H382" s="19" t="n">
        <v>0.62</v>
      </c>
      <c r="I382" s="21" t="n">
        <f aca="false">H382*G382</f>
        <v>2331.2</v>
      </c>
    </row>
    <row r="383" customFormat="false" ht="15" hidden="false" customHeight="false" outlineLevel="0" collapsed="false">
      <c r="A383" s="16" t="s">
        <v>651</v>
      </c>
      <c r="B383" s="18" t="s">
        <v>652</v>
      </c>
      <c r="C383" s="18" t="s">
        <v>653</v>
      </c>
      <c r="D383" s="19" t="n">
        <v>241.15</v>
      </c>
      <c r="E383" s="19" t="n">
        <v>76.02</v>
      </c>
      <c r="F383" s="20" t="n">
        <f aca="false">D383+E383</f>
        <v>317.17</v>
      </c>
      <c r="G383" s="20" t="n">
        <f aca="false">F383*2</f>
        <v>634.34</v>
      </c>
      <c r="H383" s="19" t="n">
        <v>0.62</v>
      </c>
      <c r="I383" s="21" t="n">
        <f aca="false">H383*G383</f>
        <v>393.2908</v>
      </c>
    </row>
    <row r="384" customFormat="false" ht="15" hidden="false" customHeight="false" outlineLevel="0" collapsed="false">
      <c r="A384" s="45" t="s">
        <v>654</v>
      </c>
      <c r="B384" s="46" t="s">
        <v>655</v>
      </c>
      <c r="C384" s="46" t="s">
        <v>656</v>
      </c>
      <c r="D384" s="19" t="n">
        <v>365.39</v>
      </c>
      <c r="E384" s="19" t="n">
        <v>219.44</v>
      </c>
      <c r="F384" s="20" t="n">
        <f aca="false">D384+E384</f>
        <v>584.83</v>
      </c>
      <c r="G384" s="20" t="n">
        <f aca="false">F384*2</f>
        <v>1169.66</v>
      </c>
      <c r="H384" s="19" t="n">
        <v>0.62</v>
      </c>
      <c r="I384" s="21" t="n">
        <f aca="false">H384*G384</f>
        <v>725.1892</v>
      </c>
    </row>
    <row r="385" customFormat="false" ht="15" hidden="false" customHeight="false" outlineLevel="0" collapsed="false">
      <c r="A385" s="45" t="s">
        <v>657</v>
      </c>
      <c r="B385" s="46" t="s">
        <v>658</v>
      </c>
      <c r="C385" s="46" t="s">
        <v>659</v>
      </c>
      <c r="D385" s="19" t="n">
        <v>2072.94</v>
      </c>
      <c r="E385" s="19" t="n">
        <v>1069.21</v>
      </c>
      <c r="F385" s="20" t="n">
        <f aca="false">D385+E385</f>
        <v>3142.15</v>
      </c>
      <c r="G385" s="20" t="n">
        <f aca="false">F385*2</f>
        <v>6284.3</v>
      </c>
      <c r="H385" s="19" t="n">
        <v>0.62</v>
      </c>
      <c r="I385" s="21" t="n">
        <f aca="false">H385*G385</f>
        <v>3896.266</v>
      </c>
    </row>
    <row r="386" customFormat="false" ht="15" hidden="false" customHeight="false" outlineLevel="0" collapsed="false">
      <c r="A386" s="45" t="s">
        <v>660</v>
      </c>
      <c r="B386" s="46" t="s">
        <v>641</v>
      </c>
      <c r="C386" s="46" t="s">
        <v>642</v>
      </c>
      <c r="D386" s="19" t="n">
        <v>1101.58</v>
      </c>
      <c r="E386" s="19" t="n">
        <v>0</v>
      </c>
      <c r="F386" s="20" t="n">
        <f aca="false">D386+E386</f>
        <v>1101.58</v>
      </c>
      <c r="G386" s="20" t="n">
        <f aca="false">F386*2</f>
        <v>2203.16</v>
      </c>
      <c r="H386" s="19" t="n">
        <v>0.62</v>
      </c>
      <c r="I386" s="21" t="n">
        <f aca="false">H386*G386</f>
        <v>1365.9592</v>
      </c>
    </row>
    <row r="387" customFormat="false" ht="30.75" hidden="false" customHeight="false" outlineLevel="0" collapsed="false">
      <c r="A387" s="45" t="s">
        <v>661</v>
      </c>
      <c r="B387" s="46" t="s">
        <v>662</v>
      </c>
      <c r="C387" s="46" t="s">
        <v>642</v>
      </c>
      <c r="D387" s="19" t="n">
        <v>3639.25</v>
      </c>
      <c r="E387" s="19" t="n">
        <v>4422.73</v>
      </c>
      <c r="F387" s="20" t="n">
        <f aca="false">D387+E387</f>
        <v>8061.98</v>
      </c>
      <c r="G387" s="20" t="n">
        <f aca="false">F387*2</f>
        <v>16123.96</v>
      </c>
      <c r="H387" s="19" t="n">
        <v>0.62</v>
      </c>
      <c r="I387" s="21" t="n">
        <f aca="false">H387*G387</f>
        <v>9996.8552</v>
      </c>
    </row>
    <row r="388" customFormat="false" ht="15" hidden="false" customHeight="false" outlineLevel="0" collapsed="false">
      <c r="A388" s="45" t="s">
        <v>663</v>
      </c>
      <c r="B388" s="46" t="s">
        <v>664</v>
      </c>
      <c r="C388" s="46" t="s">
        <v>665</v>
      </c>
      <c r="D388" s="19" t="n">
        <v>460.62</v>
      </c>
      <c r="E388" s="19" t="n">
        <v>304.73</v>
      </c>
      <c r="F388" s="20" t="n">
        <f aca="false">D388+E388</f>
        <v>765.35</v>
      </c>
      <c r="G388" s="20" t="n">
        <f aca="false">F388*2</f>
        <v>1530.7</v>
      </c>
      <c r="H388" s="19" t="n">
        <v>0.62</v>
      </c>
      <c r="I388" s="21" t="n">
        <f aca="false">H388*G388</f>
        <v>949.034</v>
      </c>
    </row>
    <row r="389" customFormat="false" ht="15" hidden="false" customHeight="false" outlineLevel="0" collapsed="false">
      <c r="A389" s="45" t="s">
        <v>666</v>
      </c>
      <c r="B389" s="46" t="s">
        <v>667</v>
      </c>
      <c r="C389" s="46" t="s">
        <v>668</v>
      </c>
      <c r="D389" s="19" t="n">
        <v>334.4</v>
      </c>
      <c r="E389" s="19" t="n">
        <v>659.06</v>
      </c>
      <c r="F389" s="20" t="n">
        <f aca="false">D389+E389</f>
        <v>993.46</v>
      </c>
      <c r="G389" s="20" t="n">
        <f aca="false">F389*2</f>
        <v>1986.92</v>
      </c>
      <c r="H389" s="19" t="n">
        <v>0.62</v>
      </c>
      <c r="I389" s="21" t="n">
        <f aca="false">H389*G389</f>
        <v>1231.8904</v>
      </c>
    </row>
    <row r="390" customFormat="false" ht="15" hidden="false" customHeight="false" outlineLevel="0" collapsed="false">
      <c r="A390" s="45" t="s">
        <v>669</v>
      </c>
      <c r="B390" s="46" t="s">
        <v>670</v>
      </c>
      <c r="C390" s="46" t="s">
        <v>671</v>
      </c>
      <c r="D390" s="19" t="n">
        <v>3202.15</v>
      </c>
      <c r="E390" s="19" t="n">
        <v>998.23</v>
      </c>
      <c r="F390" s="20" t="n">
        <f aca="false">D390+E390</f>
        <v>4200.38</v>
      </c>
      <c r="G390" s="20" t="n">
        <f aca="false">F390*2</f>
        <v>8400.76</v>
      </c>
      <c r="H390" s="19" t="n">
        <v>0.62</v>
      </c>
      <c r="I390" s="21" t="n">
        <f aca="false">H390*G390</f>
        <v>5208.4712</v>
      </c>
    </row>
    <row r="391" customFormat="false" ht="15" hidden="false" customHeight="false" outlineLevel="0" collapsed="false">
      <c r="A391" s="45" t="s">
        <v>672</v>
      </c>
      <c r="B391" s="46" t="s">
        <v>673</v>
      </c>
      <c r="C391" s="46" t="s">
        <v>674</v>
      </c>
      <c r="D391" s="19" t="n">
        <v>529.71</v>
      </c>
      <c r="E391" s="19" t="n">
        <v>169.84</v>
      </c>
      <c r="F391" s="20" t="n">
        <f aca="false">D391+E391</f>
        <v>699.55</v>
      </c>
      <c r="G391" s="20" t="n">
        <f aca="false">F391*2</f>
        <v>1399.1</v>
      </c>
      <c r="H391" s="19" t="n">
        <v>0.62</v>
      </c>
      <c r="I391" s="21" t="n">
        <f aca="false">H391*G391</f>
        <v>867.442</v>
      </c>
    </row>
    <row r="392" customFormat="false" ht="15" hidden="false" customHeight="false" outlineLevel="0" collapsed="false">
      <c r="A392" s="16" t="s">
        <v>675</v>
      </c>
      <c r="B392" s="18" t="s">
        <v>676</v>
      </c>
      <c r="C392" s="46" t="s">
        <v>674</v>
      </c>
      <c r="D392" s="19" t="n">
        <v>264.93</v>
      </c>
      <c r="E392" s="19" t="n">
        <v>469.04</v>
      </c>
      <c r="F392" s="20" t="n">
        <f aca="false">D392+E392</f>
        <v>733.97</v>
      </c>
      <c r="G392" s="20" t="n">
        <f aca="false">F392*2</f>
        <v>1467.94</v>
      </c>
      <c r="H392" s="19" t="n">
        <v>0.62</v>
      </c>
      <c r="I392" s="21" t="n">
        <f aca="false">H392*G392</f>
        <v>910.1228</v>
      </c>
    </row>
    <row r="393" customFormat="false" ht="15" hidden="false" customHeight="false" outlineLevel="0" collapsed="false">
      <c r="A393" s="45" t="s">
        <v>677</v>
      </c>
      <c r="B393" s="46" t="s">
        <v>678</v>
      </c>
      <c r="C393" s="46" t="s">
        <v>679</v>
      </c>
      <c r="D393" s="19" t="n">
        <v>296.9</v>
      </c>
      <c r="E393" s="19" t="n">
        <v>1178.13</v>
      </c>
      <c r="F393" s="20" t="n">
        <f aca="false">D393+E393</f>
        <v>1475.03</v>
      </c>
      <c r="G393" s="20" t="n">
        <f aca="false">F393*2</f>
        <v>2950.06</v>
      </c>
      <c r="H393" s="19" t="n">
        <v>0.62</v>
      </c>
      <c r="I393" s="21" t="n">
        <f aca="false">H393*G393</f>
        <v>1829.0372</v>
      </c>
    </row>
    <row r="394" customFormat="false" ht="15" hidden="false" customHeight="false" outlineLevel="0" collapsed="false">
      <c r="A394" s="45" t="s">
        <v>680</v>
      </c>
      <c r="B394" s="46" t="s">
        <v>681</v>
      </c>
      <c r="C394" s="46" t="s">
        <v>682</v>
      </c>
      <c r="D394" s="19" t="n">
        <v>523.97</v>
      </c>
      <c r="E394" s="19" t="n">
        <v>107.09</v>
      </c>
      <c r="F394" s="20" t="n">
        <f aca="false">D394+E394</f>
        <v>631.06</v>
      </c>
      <c r="G394" s="20" t="n">
        <f aca="false">F394*2</f>
        <v>1262.12</v>
      </c>
      <c r="H394" s="19" t="n">
        <v>0.62</v>
      </c>
      <c r="I394" s="21" t="n">
        <f aca="false">H394*G394</f>
        <v>782.5144</v>
      </c>
    </row>
    <row r="395" customFormat="false" ht="15" hidden="false" customHeight="false" outlineLevel="0" collapsed="false">
      <c r="A395" s="45" t="s">
        <v>683</v>
      </c>
      <c r="B395" s="46" t="s">
        <v>684</v>
      </c>
      <c r="C395" s="46" t="s">
        <v>685</v>
      </c>
      <c r="D395" s="19" t="n">
        <v>347.21</v>
      </c>
      <c r="E395" s="19" t="n">
        <v>297.85</v>
      </c>
      <c r="F395" s="20" t="n">
        <f aca="false">D395+E395</f>
        <v>645.06</v>
      </c>
      <c r="G395" s="20" t="n">
        <f aca="false">F395*2</f>
        <v>1290.12</v>
      </c>
      <c r="H395" s="19" t="n">
        <v>0.62</v>
      </c>
      <c r="I395" s="21" t="n">
        <f aca="false">H395*G395</f>
        <v>799.8744</v>
      </c>
    </row>
    <row r="396" s="11" customFormat="true" ht="13.5" hidden="false" customHeight="true" outlineLevel="0" collapsed="false">
      <c r="A396" s="24" t="s">
        <v>686</v>
      </c>
      <c r="B396" s="24"/>
      <c r="C396" s="24"/>
      <c r="D396" s="25" t="s">
        <v>56</v>
      </c>
      <c r="E396" s="25"/>
      <c r="F396" s="26" t="n">
        <f aca="false">SUM(F378:F395)</f>
        <v>40606.42</v>
      </c>
      <c r="G396" s="27" t="n">
        <f aca="false">F396*2</f>
        <v>81212.84</v>
      </c>
      <c r="H396" s="28" t="n">
        <v>0.62</v>
      </c>
      <c r="I396" s="29" t="n">
        <f aca="false">H396*G396</f>
        <v>50351.9608</v>
      </c>
    </row>
    <row r="397" s="11" customFormat="true" ht="15" hidden="false" customHeight="true" outlineLevel="0" collapsed="false">
      <c r="A397" s="43" t="s">
        <v>687</v>
      </c>
      <c r="B397" s="43"/>
      <c r="C397" s="43"/>
      <c r="D397" s="43"/>
      <c r="E397" s="43"/>
      <c r="F397" s="43"/>
      <c r="G397" s="43"/>
      <c r="H397" s="43"/>
      <c r="I397" s="44" t="n">
        <f aca="false">I396</f>
        <v>50351.9608</v>
      </c>
    </row>
    <row r="398" s="11" customFormat="true" ht="15" hidden="false" customHeight="false" outlineLevel="0" collapsed="false">
      <c r="A398" s="30"/>
      <c r="B398" s="31"/>
      <c r="C398" s="31"/>
      <c r="D398" s="3"/>
      <c r="E398" s="3"/>
      <c r="F398" s="32"/>
      <c r="G398" s="33"/>
      <c r="H398" s="33"/>
      <c r="I398" s="34"/>
    </row>
    <row r="399" s="11" customFormat="true" ht="15" hidden="false" customHeight="false" outlineLevel="0" collapsed="false">
      <c r="A399" s="9" t="s">
        <v>688</v>
      </c>
      <c r="B399" s="9"/>
      <c r="C399" s="9"/>
      <c r="D399" s="9"/>
      <c r="E399" s="9"/>
      <c r="F399" s="9"/>
      <c r="G399" s="9"/>
      <c r="H399" s="9"/>
      <c r="I399" s="9"/>
    </row>
    <row r="400" s="11" customFormat="true" ht="15" hidden="false" customHeight="false" outlineLevel="0" collapsed="false">
      <c r="A400" s="35" t="s">
        <v>689</v>
      </c>
      <c r="B400" s="35"/>
      <c r="C400" s="35"/>
      <c r="D400" s="35"/>
      <c r="E400" s="35"/>
      <c r="F400" s="35"/>
      <c r="G400" s="35"/>
      <c r="H400" s="35"/>
      <c r="I400" s="35"/>
    </row>
    <row r="401" s="11" customFormat="true" ht="53.25" hidden="false" customHeight="false" outlineLevel="0" collapsed="false">
      <c r="A401" s="12" t="s">
        <v>3</v>
      </c>
      <c r="B401" s="13" t="s">
        <v>4</v>
      </c>
      <c r="C401" s="13" t="s">
        <v>5</v>
      </c>
      <c r="D401" s="14" t="s">
        <v>6</v>
      </c>
      <c r="E401" s="14" t="s">
        <v>7</v>
      </c>
      <c r="F401" s="15" t="s">
        <v>8</v>
      </c>
      <c r="G401" s="15" t="s">
        <v>9</v>
      </c>
      <c r="H401" s="15" t="s">
        <v>10</v>
      </c>
      <c r="I401" s="15" t="s">
        <v>11</v>
      </c>
    </row>
    <row r="402" customFormat="false" ht="15" hidden="false" customHeight="false" outlineLevel="0" collapsed="false">
      <c r="A402" s="16" t="s">
        <v>690</v>
      </c>
      <c r="B402" s="18" t="s">
        <v>691</v>
      </c>
      <c r="C402" s="18" t="s">
        <v>692</v>
      </c>
      <c r="D402" s="19" t="n">
        <v>3363.26</v>
      </c>
      <c r="E402" s="19" t="n">
        <v>771.47</v>
      </c>
      <c r="F402" s="20" t="n">
        <f aca="false">D402+E402</f>
        <v>4134.73</v>
      </c>
      <c r="G402" s="20" t="n">
        <f aca="false">F402*2</f>
        <v>8269.46</v>
      </c>
      <c r="H402" s="19" t="n">
        <v>0.62</v>
      </c>
      <c r="I402" s="21" t="n">
        <f aca="false">H402*G402</f>
        <v>5127.0652</v>
      </c>
    </row>
    <row r="403" customFormat="false" ht="15" hidden="false" customHeight="false" outlineLevel="0" collapsed="false">
      <c r="A403" s="16" t="s">
        <v>693</v>
      </c>
      <c r="B403" s="18" t="s">
        <v>694</v>
      </c>
      <c r="C403" s="18" t="s">
        <v>692</v>
      </c>
      <c r="D403" s="19" t="n">
        <v>540</v>
      </c>
      <c r="E403" s="19" t="n">
        <v>763</v>
      </c>
      <c r="F403" s="20" t="n">
        <f aca="false">D403+E403</f>
        <v>1303</v>
      </c>
      <c r="G403" s="20" t="n">
        <f aca="false">F403*2</f>
        <v>2606</v>
      </c>
      <c r="H403" s="19" t="n">
        <v>0.62</v>
      </c>
      <c r="I403" s="21" t="n">
        <f aca="false">H403*G403</f>
        <v>1615.72</v>
      </c>
    </row>
    <row r="404" customFormat="false" ht="30.75" hidden="false" customHeight="false" outlineLevel="0" collapsed="false">
      <c r="A404" s="16" t="s">
        <v>695</v>
      </c>
      <c r="B404" s="18" t="s">
        <v>696</v>
      </c>
      <c r="C404" s="18" t="s">
        <v>697</v>
      </c>
      <c r="D404" s="19" t="n">
        <v>557.17</v>
      </c>
      <c r="E404" s="19" t="n">
        <v>30</v>
      </c>
      <c r="F404" s="20" t="n">
        <f aca="false">D404+E404</f>
        <v>587.17</v>
      </c>
      <c r="G404" s="20" t="n">
        <f aca="false">F404*2</f>
        <v>1174.34</v>
      </c>
      <c r="H404" s="19" t="n">
        <v>0.62</v>
      </c>
      <c r="I404" s="21" t="n">
        <f aca="false">H404*G404</f>
        <v>728.0908</v>
      </c>
    </row>
    <row r="405" customFormat="false" ht="30.75" hidden="false" customHeight="false" outlineLevel="0" collapsed="false">
      <c r="A405" s="16" t="s">
        <v>698</v>
      </c>
      <c r="B405" s="18" t="s">
        <v>699</v>
      </c>
      <c r="C405" s="18" t="s">
        <v>700</v>
      </c>
      <c r="D405" s="19"/>
      <c r="E405" s="19"/>
      <c r="F405" s="20" t="n">
        <v>1027.72</v>
      </c>
      <c r="G405" s="20" t="n">
        <f aca="false">F405*2</f>
        <v>2055.44</v>
      </c>
      <c r="H405" s="19" t="n">
        <v>0.62</v>
      </c>
      <c r="I405" s="21" t="n">
        <f aca="false">H405*G405</f>
        <v>1274.3728</v>
      </c>
    </row>
    <row r="406" customFormat="false" ht="15" hidden="false" customHeight="false" outlineLevel="0" collapsed="false">
      <c r="A406" s="16" t="s">
        <v>701</v>
      </c>
      <c r="B406" s="18" t="s">
        <v>702</v>
      </c>
      <c r="C406" s="18" t="s">
        <v>703</v>
      </c>
      <c r="D406" s="19" t="n">
        <v>557</v>
      </c>
      <c r="E406" s="19" t="n">
        <v>686.27</v>
      </c>
      <c r="F406" s="20" t="n">
        <f aca="false">D406+E406</f>
        <v>1243.27</v>
      </c>
      <c r="G406" s="20" t="n">
        <f aca="false">F406*2</f>
        <v>2486.54</v>
      </c>
      <c r="H406" s="19" t="n">
        <v>0.62</v>
      </c>
      <c r="I406" s="21" t="n">
        <f aca="false">H406*G406</f>
        <v>1541.6548</v>
      </c>
    </row>
    <row r="407" customFormat="false" ht="15" hidden="false" customHeight="false" outlineLevel="0" collapsed="false">
      <c r="A407" s="16" t="s">
        <v>704</v>
      </c>
      <c r="B407" s="18" t="s">
        <v>705</v>
      </c>
      <c r="C407" s="18" t="s">
        <v>706</v>
      </c>
      <c r="D407" s="19" t="n">
        <v>204.1</v>
      </c>
      <c r="E407" s="19" t="n">
        <v>51.38</v>
      </c>
      <c r="F407" s="20" t="n">
        <f aca="false">D407+E407</f>
        <v>255.48</v>
      </c>
      <c r="G407" s="20" t="n">
        <f aca="false">F407*2</f>
        <v>510.96</v>
      </c>
      <c r="H407" s="19" t="n">
        <v>0.62</v>
      </c>
      <c r="I407" s="21" t="n">
        <f aca="false">H407*G407</f>
        <v>316.7952</v>
      </c>
    </row>
    <row r="408" customFormat="false" ht="30.75" hidden="false" customHeight="false" outlineLevel="0" collapsed="false">
      <c r="A408" s="16" t="s">
        <v>707</v>
      </c>
      <c r="B408" s="18" t="s">
        <v>708</v>
      </c>
      <c r="C408" s="18" t="s">
        <v>709</v>
      </c>
      <c r="D408" s="19" t="n">
        <v>2329.29</v>
      </c>
      <c r="E408" s="19" t="n">
        <v>492.69</v>
      </c>
      <c r="F408" s="20" t="n">
        <f aca="false">D408+E408</f>
        <v>2821.98</v>
      </c>
      <c r="G408" s="20" t="n">
        <f aca="false">F408*2</f>
        <v>5643.96</v>
      </c>
      <c r="H408" s="19" t="n">
        <v>0.62</v>
      </c>
      <c r="I408" s="21" t="n">
        <f aca="false">H408*G408</f>
        <v>3499.2552</v>
      </c>
    </row>
    <row r="409" customFormat="false" ht="15" hidden="false" customHeight="false" outlineLevel="0" collapsed="false">
      <c r="A409" s="16" t="s">
        <v>710</v>
      </c>
      <c r="B409" s="18" t="s">
        <v>711</v>
      </c>
      <c r="C409" s="18" t="s">
        <v>712</v>
      </c>
      <c r="D409" s="19" t="n">
        <v>334.4</v>
      </c>
      <c r="E409" s="19" t="n">
        <v>675.03</v>
      </c>
      <c r="F409" s="20" t="n">
        <f aca="false">D409+E409</f>
        <v>1009.43</v>
      </c>
      <c r="G409" s="20" t="n">
        <f aca="false">F409*2</f>
        <v>2018.86</v>
      </c>
      <c r="H409" s="19" t="n">
        <v>0.62</v>
      </c>
      <c r="I409" s="21" t="n">
        <f aca="false">H409*G409</f>
        <v>1251.6932</v>
      </c>
    </row>
    <row r="410" customFormat="false" ht="15" hidden="false" customHeight="false" outlineLevel="0" collapsed="false">
      <c r="A410" s="16" t="s">
        <v>713</v>
      </c>
      <c r="B410" s="18" t="s">
        <v>714</v>
      </c>
      <c r="C410" s="18" t="s">
        <v>715</v>
      </c>
      <c r="D410" s="19" t="n">
        <v>334.4</v>
      </c>
      <c r="E410" s="19" t="n">
        <v>1064.39</v>
      </c>
      <c r="F410" s="20" t="n">
        <f aca="false">D410+E410</f>
        <v>1398.79</v>
      </c>
      <c r="G410" s="20" t="n">
        <f aca="false">F410*2</f>
        <v>2797.58</v>
      </c>
      <c r="H410" s="19" t="n">
        <v>0.62</v>
      </c>
      <c r="I410" s="21" t="n">
        <f aca="false">H410*G410</f>
        <v>1734.4996</v>
      </c>
    </row>
    <row r="411" customFormat="false" ht="15" hidden="false" customHeight="false" outlineLevel="0" collapsed="false">
      <c r="A411" s="16" t="s">
        <v>716</v>
      </c>
      <c r="B411" s="18" t="s">
        <v>717</v>
      </c>
      <c r="C411" s="18" t="s">
        <v>718</v>
      </c>
      <c r="D411" s="19" t="n">
        <v>2048</v>
      </c>
      <c r="E411" s="19" t="n">
        <v>377.76</v>
      </c>
      <c r="F411" s="20" t="n">
        <f aca="false">D411+E411</f>
        <v>2425.76</v>
      </c>
      <c r="G411" s="20" t="n">
        <f aca="false">F411*2</f>
        <v>4851.52</v>
      </c>
      <c r="H411" s="19" t="n">
        <v>0.62</v>
      </c>
      <c r="I411" s="21" t="n">
        <f aca="false">H411*G411</f>
        <v>3007.9424</v>
      </c>
    </row>
    <row r="412" customFormat="false" ht="15" hidden="false" customHeight="false" outlineLevel="0" collapsed="false">
      <c r="A412" s="16" t="s">
        <v>719</v>
      </c>
      <c r="B412" s="56" t="s">
        <v>720</v>
      </c>
      <c r="C412" s="18" t="s">
        <v>721</v>
      </c>
      <c r="D412" s="19" t="n">
        <v>964.83</v>
      </c>
      <c r="E412" s="19" t="n">
        <v>1691.1</v>
      </c>
      <c r="F412" s="20" t="n">
        <f aca="false">D412+E412</f>
        <v>2655.93</v>
      </c>
      <c r="G412" s="20" t="n">
        <f aca="false">F412*2</f>
        <v>5311.86</v>
      </c>
      <c r="H412" s="19" t="n">
        <v>0.62</v>
      </c>
      <c r="I412" s="21" t="n">
        <f aca="false">H412*G412</f>
        <v>3293.3532</v>
      </c>
    </row>
    <row r="413" s="11" customFormat="true" ht="13.5" hidden="false" customHeight="true" outlineLevel="0" collapsed="false">
      <c r="A413" s="24" t="s">
        <v>722</v>
      </c>
      <c r="B413" s="24"/>
      <c r="C413" s="24"/>
      <c r="D413" s="25" t="s">
        <v>56</v>
      </c>
      <c r="E413" s="25"/>
      <c r="F413" s="26" t="n">
        <f aca="false">SUM(F402:F412)</f>
        <v>18863.26</v>
      </c>
      <c r="G413" s="27" t="n">
        <f aca="false">F413*2</f>
        <v>37726.52</v>
      </c>
      <c r="H413" s="28" t="n">
        <v>0.62</v>
      </c>
      <c r="I413" s="29" t="n">
        <f aca="false">H413*G413</f>
        <v>23390.4424</v>
      </c>
    </row>
    <row r="414" s="11" customFormat="true" ht="15" hidden="false" customHeight="true" outlineLevel="0" collapsed="false">
      <c r="A414" s="43" t="s">
        <v>723</v>
      </c>
      <c r="B414" s="43"/>
      <c r="C414" s="43"/>
      <c r="D414" s="43"/>
      <c r="E414" s="43"/>
      <c r="F414" s="43"/>
      <c r="G414" s="43"/>
      <c r="H414" s="43"/>
      <c r="I414" s="44" t="n">
        <f aca="false">I413</f>
        <v>23390.4424</v>
      </c>
    </row>
    <row r="415" s="11" customFormat="true" ht="15" hidden="false" customHeight="false" outlineLevel="0" collapsed="false">
      <c r="A415" s="30"/>
      <c r="B415" s="31"/>
      <c r="C415" s="31"/>
      <c r="D415" s="3"/>
      <c r="E415" s="3"/>
      <c r="F415" s="32"/>
      <c r="G415" s="33"/>
      <c r="H415" s="33"/>
      <c r="I415" s="34"/>
    </row>
    <row r="416" s="11" customFormat="true" ht="15" hidden="false" customHeight="false" outlineLevel="0" collapsed="false">
      <c r="A416" s="9" t="s">
        <v>724</v>
      </c>
      <c r="B416" s="9"/>
      <c r="C416" s="9"/>
      <c r="D416" s="9"/>
      <c r="E416" s="9"/>
      <c r="F416" s="9"/>
      <c r="G416" s="9"/>
      <c r="H416" s="9"/>
      <c r="I416" s="9"/>
    </row>
    <row r="417" s="11" customFormat="true" ht="15" hidden="false" customHeight="false" outlineLevel="0" collapsed="false">
      <c r="A417" s="35" t="s">
        <v>725</v>
      </c>
      <c r="B417" s="35"/>
      <c r="C417" s="35"/>
      <c r="D417" s="35"/>
      <c r="E417" s="35"/>
      <c r="F417" s="35"/>
      <c r="G417" s="35"/>
      <c r="H417" s="35"/>
      <c r="I417" s="35"/>
    </row>
    <row r="418" s="11" customFormat="true" ht="53.25" hidden="false" customHeight="false" outlineLevel="0" collapsed="false">
      <c r="A418" s="12" t="s">
        <v>3</v>
      </c>
      <c r="B418" s="13" t="s">
        <v>4</v>
      </c>
      <c r="C418" s="13" t="s">
        <v>5</v>
      </c>
      <c r="D418" s="14" t="s">
        <v>6</v>
      </c>
      <c r="E418" s="14" t="s">
        <v>7</v>
      </c>
      <c r="F418" s="15" t="s">
        <v>8</v>
      </c>
      <c r="G418" s="15" t="s">
        <v>9</v>
      </c>
      <c r="H418" s="15" t="s">
        <v>10</v>
      </c>
      <c r="I418" s="15" t="s">
        <v>11</v>
      </c>
    </row>
    <row r="419" customFormat="false" ht="15" hidden="false" customHeight="false" outlineLevel="0" collapsed="false">
      <c r="A419" s="16" t="s">
        <v>726</v>
      </c>
      <c r="B419" s="18" t="s">
        <v>727</v>
      </c>
      <c r="C419" s="18" t="s">
        <v>728</v>
      </c>
      <c r="D419" s="19" t="n">
        <v>1187</v>
      </c>
      <c r="E419" s="19" t="n">
        <v>2536</v>
      </c>
      <c r="F419" s="20" t="n">
        <f aca="false">D419+E419</f>
        <v>3723</v>
      </c>
      <c r="G419" s="20" t="n">
        <f aca="false">F419*2</f>
        <v>7446</v>
      </c>
      <c r="H419" s="19" t="n">
        <v>0.62</v>
      </c>
      <c r="I419" s="21" t="n">
        <f aca="false">H419*G419</f>
        <v>4616.52</v>
      </c>
    </row>
    <row r="420" customFormat="false" ht="15" hidden="false" customHeight="false" outlineLevel="0" collapsed="false">
      <c r="A420" s="16" t="s">
        <v>729</v>
      </c>
      <c r="B420" s="18" t="s">
        <v>730</v>
      </c>
      <c r="C420" s="18" t="s">
        <v>731</v>
      </c>
      <c r="D420" s="19" t="n">
        <v>1776</v>
      </c>
      <c r="E420" s="19" t="n">
        <v>14</v>
      </c>
      <c r="F420" s="20" t="n">
        <f aca="false">D420+E420</f>
        <v>1790</v>
      </c>
      <c r="G420" s="20" t="n">
        <f aca="false">F420*2</f>
        <v>3580</v>
      </c>
      <c r="H420" s="19" t="n">
        <v>0.62</v>
      </c>
      <c r="I420" s="21" t="n">
        <f aca="false">H420*G420</f>
        <v>2219.6</v>
      </c>
    </row>
    <row r="421" customFormat="false" ht="15" hidden="false" customHeight="false" outlineLevel="0" collapsed="false">
      <c r="A421" s="16" t="s">
        <v>732</v>
      </c>
      <c r="B421" s="18" t="s">
        <v>733</v>
      </c>
      <c r="C421" s="18" t="s">
        <v>734</v>
      </c>
      <c r="D421" s="19" t="n">
        <v>1387</v>
      </c>
      <c r="E421" s="19" t="n">
        <v>761</v>
      </c>
      <c r="F421" s="20" t="n">
        <f aca="false">D421+E421</f>
        <v>2148</v>
      </c>
      <c r="G421" s="20" t="n">
        <f aca="false">F421*2</f>
        <v>4296</v>
      </c>
      <c r="H421" s="19" t="n">
        <v>0.62</v>
      </c>
      <c r="I421" s="21" t="n">
        <f aca="false">H421*G421</f>
        <v>2663.52</v>
      </c>
    </row>
    <row r="422" customFormat="false" ht="15" hidden="false" customHeight="false" outlineLevel="0" collapsed="false">
      <c r="A422" s="16" t="s">
        <v>735</v>
      </c>
      <c r="B422" s="18" t="s">
        <v>736</v>
      </c>
      <c r="C422" s="18" t="s">
        <v>737</v>
      </c>
      <c r="D422" s="19" t="n">
        <v>1189</v>
      </c>
      <c r="E422" s="19" t="n">
        <v>238</v>
      </c>
      <c r="F422" s="20" t="n">
        <f aca="false">D422+E422</f>
        <v>1427</v>
      </c>
      <c r="G422" s="20" t="n">
        <f aca="false">F422*2</f>
        <v>2854</v>
      </c>
      <c r="H422" s="19" t="n">
        <v>0.62</v>
      </c>
      <c r="I422" s="21" t="n">
        <f aca="false">H422*G422</f>
        <v>1769.48</v>
      </c>
    </row>
    <row r="423" customFormat="false" ht="15" hidden="false" customHeight="false" outlineLevel="0" collapsed="false">
      <c r="A423" s="16" t="s">
        <v>738</v>
      </c>
      <c r="B423" s="18" t="s">
        <v>739</v>
      </c>
      <c r="C423" s="18" t="s">
        <v>728</v>
      </c>
      <c r="D423" s="19" t="n">
        <v>3007</v>
      </c>
      <c r="E423" s="19" t="n">
        <v>256</v>
      </c>
      <c r="F423" s="20" t="n">
        <f aca="false">D423+E423</f>
        <v>3263</v>
      </c>
      <c r="G423" s="20" t="n">
        <f aca="false">F423*2</f>
        <v>6526</v>
      </c>
      <c r="H423" s="19" t="n">
        <v>0.62</v>
      </c>
      <c r="I423" s="21" t="n">
        <f aca="false">H423*G423</f>
        <v>4046.12</v>
      </c>
    </row>
    <row r="424" customFormat="false" ht="15" hidden="false" customHeight="false" outlineLevel="0" collapsed="false">
      <c r="A424" s="16" t="s">
        <v>740</v>
      </c>
      <c r="B424" s="18" t="s">
        <v>741</v>
      </c>
      <c r="C424" s="18" t="s">
        <v>742</v>
      </c>
      <c r="D424" s="19" t="n">
        <v>834</v>
      </c>
      <c r="E424" s="19" t="n">
        <v>189</v>
      </c>
      <c r="F424" s="20" t="n">
        <f aca="false">D424+E424</f>
        <v>1023</v>
      </c>
      <c r="G424" s="20" t="n">
        <f aca="false">F424*2</f>
        <v>2046</v>
      </c>
      <c r="H424" s="19" t="n">
        <v>0.62</v>
      </c>
      <c r="I424" s="21" t="n">
        <f aca="false">H424*G424</f>
        <v>1268.52</v>
      </c>
    </row>
    <row r="425" customFormat="false" ht="30.75" hidden="false" customHeight="false" outlineLevel="0" collapsed="false">
      <c r="A425" s="16" t="s">
        <v>743</v>
      </c>
      <c r="B425" s="18" t="s">
        <v>744</v>
      </c>
      <c r="C425" s="18" t="s">
        <v>745</v>
      </c>
      <c r="D425" s="19" t="n">
        <v>334.4</v>
      </c>
      <c r="E425" s="19" t="n">
        <v>237</v>
      </c>
      <c r="F425" s="20" t="n">
        <f aca="false">D425+E425</f>
        <v>571.4</v>
      </c>
      <c r="G425" s="20" t="n">
        <f aca="false">F425*2</f>
        <v>1142.8</v>
      </c>
      <c r="H425" s="19" t="n">
        <v>0.62</v>
      </c>
      <c r="I425" s="21" t="n">
        <f aca="false">H425*G425</f>
        <v>708.536</v>
      </c>
    </row>
    <row r="426" customFormat="false" ht="15" hidden="false" customHeight="false" outlineLevel="0" collapsed="false">
      <c r="A426" s="16" t="s">
        <v>746</v>
      </c>
      <c r="B426" s="18" t="s">
        <v>747</v>
      </c>
      <c r="C426" s="18" t="s">
        <v>748</v>
      </c>
      <c r="D426" s="19" t="n">
        <v>623</v>
      </c>
      <c r="E426" s="19" t="n">
        <v>1079</v>
      </c>
      <c r="F426" s="20" t="n">
        <f aca="false">D426+E426</f>
        <v>1702</v>
      </c>
      <c r="G426" s="20" t="n">
        <f aca="false">F426*2</f>
        <v>3404</v>
      </c>
      <c r="H426" s="19" t="n">
        <v>0.62</v>
      </c>
      <c r="I426" s="21" t="n">
        <f aca="false">H426*G426</f>
        <v>2110.48</v>
      </c>
    </row>
    <row r="427" customFormat="false" ht="15" hidden="false" customHeight="false" outlineLevel="0" collapsed="false">
      <c r="A427" s="16" t="s">
        <v>749</v>
      </c>
      <c r="B427" s="18" t="s">
        <v>750</v>
      </c>
      <c r="C427" s="18" t="s">
        <v>751</v>
      </c>
      <c r="D427" s="19" t="n">
        <v>1853</v>
      </c>
      <c r="E427" s="19" t="n">
        <v>71</v>
      </c>
      <c r="F427" s="20" t="n">
        <f aca="false">D427+E427</f>
        <v>1924</v>
      </c>
      <c r="G427" s="20" t="n">
        <f aca="false">F427*2</f>
        <v>3848</v>
      </c>
      <c r="H427" s="19" t="n">
        <v>0.62</v>
      </c>
      <c r="I427" s="21" t="n">
        <f aca="false">H427*G427</f>
        <v>2385.76</v>
      </c>
    </row>
    <row r="428" customFormat="false" ht="15" hidden="false" customHeight="false" outlineLevel="0" collapsed="false">
      <c r="A428" s="16" t="s">
        <v>752</v>
      </c>
      <c r="B428" s="18" t="s">
        <v>753</v>
      </c>
      <c r="C428" s="18" t="s">
        <v>754</v>
      </c>
      <c r="D428" s="19" t="n">
        <v>919</v>
      </c>
      <c r="E428" s="19" t="n">
        <v>456</v>
      </c>
      <c r="F428" s="20" t="n">
        <f aca="false">D428+E428</f>
        <v>1375</v>
      </c>
      <c r="G428" s="20" t="n">
        <f aca="false">F428*2</f>
        <v>2750</v>
      </c>
      <c r="H428" s="19" t="n">
        <v>0.62</v>
      </c>
      <c r="I428" s="21" t="n">
        <f aca="false">H428*G428</f>
        <v>1705</v>
      </c>
    </row>
    <row r="429" customFormat="false" ht="15" hidden="false" customHeight="false" outlineLevel="0" collapsed="false">
      <c r="A429" s="16" t="s">
        <v>755</v>
      </c>
      <c r="B429" s="18" t="s">
        <v>756</v>
      </c>
      <c r="C429" s="18" t="s">
        <v>757</v>
      </c>
      <c r="D429" s="19" t="n">
        <v>460</v>
      </c>
      <c r="E429" s="19" t="n">
        <v>614</v>
      </c>
      <c r="F429" s="20" t="n">
        <f aca="false">D429+E429</f>
        <v>1074</v>
      </c>
      <c r="G429" s="20" t="n">
        <f aca="false">F429*2</f>
        <v>2148</v>
      </c>
      <c r="H429" s="19" t="n">
        <v>0.62</v>
      </c>
      <c r="I429" s="21" t="n">
        <f aca="false">H429*G429</f>
        <v>1331.76</v>
      </c>
    </row>
    <row r="430" customFormat="false" ht="15" hidden="false" customHeight="false" outlineLevel="0" collapsed="false">
      <c r="A430" s="16" t="s">
        <v>758</v>
      </c>
      <c r="B430" s="18" t="s">
        <v>759</v>
      </c>
      <c r="C430" s="18" t="s">
        <v>760</v>
      </c>
      <c r="D430" s="19" t="n">
        <v>786</v>
      </c>
      <c r="E430" s="19" t="n">
        <v>1897</v>
      </c>
      <c r="F430" s="20" t="n">
        <f aca="false">D430+E430</f>
        <v>2683</v>
      </c>
      <c r="G430" s="20" t="n">
        <f aca="false">F430*2</f>
        <v>5366</v>
      </c>
      <c r="H430" s="19" t="n">
        <v>0.62</v>
      </c>
      <c r="I430" s="21" t="n">
        <f aca="false">H430*G430</f>
        <v>3326.92</v>
      </c>
    </row>
    <row r="431" customFormat="false" ht="30.75" hidden="false" customHeight="false" outlineLevel="0" collapsed="false">
      <c r="A431" s="16" t="s">
        <v>761</v>
      </c>
      <c r="B431" s="18" t="s">
        <v>762</v>
      </c>
      <c r="C431" s="18" t="s">
        <v>763</v>
      </c>
      <c r="D431" s="19" t="n">
        <v>963</v>
      </c>
      <c r="E431" s="19" t="n">
        <v>755</v>
      </c>
      <c r="F431" s="20" t="n">
        <f aca="false">D431+E431</f>
        <v>1718</v>
      </c>
      <c r="G431" s="20" t="n">
        <f aca="false">F431*2</f>
        <v>3436</v>
      </c>
      <c r="H431" s="19" t="n">
        <v>0.62</v>
      </c>
      <c r="I431" s="21" t="n">
        <f aca="false">H431*G431</f>
        <v>2130.32</v>
      </c>
    </row>
    <row r="432" customFormat="false" ht="30.75" hidden="false" customHeight="false" outlineLevel="0" collapsed="false">
      <c r="A432" s="16" t="s">
        <v>764</v>
      </c>
      <c r="B432" s="18" t="s">
        <v>765</v>
      </c>
      <c r="C432" s="18" t="s">
        <v>766</v>
      </c>
      <c r="D432" s="19" t="n">
        <v>2253</v>
      </c>
      <c r="E432" s="19" t="n">
        <v>1113</v>
      </c>
      <c r="F432" s="20" t="n">
        <f aca="false">D432+E432</f>
        <v>3366</v>
      </c>
      <c r="G432" s="20" t="n">
        <f aca="false">F432*2</f>
        <v>6732</v>
      </c>
      <c r="H432" s="19" t="n">
        <v>0.62</v>
      </c>
      <c r="I432" s="21" t="n">
        <f aca="false">H432*G432</f>
        <v>4173.84</v>
      </c>
    </row>
    <row r="433" customFormat="false" ht="15" hidden="false" customHeight="false" outlineLevel="0" collapsed="false">
      <c r="A433" s="16" t="s">
        <v>767</v>
      </c>
      <c r="B433" s="18" t="s">
        <v>768</v>
      </c>
      <c r="C433" s="18" t="s">
        <v>769</v>
      </c>
      <c r="D433" s="19" t="n">
        <v>1818</v>
      </c>
      <c r="E433" s="19" t="n">
        <v>394</v>
      </c>
      <c r="F433" s="20" t="n">
        <f aca="false">D433+E433</f>
        <v>2212</v>
      </c>
      <c r="G433" s="20" t="n">
        <f aca="false">F433*2</f>
        <v>4424</v>
      </c>
      <c r="H433" s="19" t="n">
        <v>0.62</v>
      </c>
      <c r="I433" s="21" t="n">
        <f aca="false">H433*G433</f>
        <v>2742.88</v>
      </c>
    </row>
    <row r="434" customFormat="false" ht="15" hidden="false" customHeight="false" outlineLevel="0" collapsed="false">
      <c r="A434" s="16" t="s">
        <v>770</v>
      </c>
      <c r="B434" s="18" t="s">
        <v>771</v>
      </c>
      <c r="C434" s="18" t="s">
        <v>772</v>
      </c>
      <c r="D434" s="19" t="n">
        <v>1476</v>
      </c>
      <c r="E434" s="19" t="n">
        <v>756</v>
      </c>
      <c r="F434" s="20" t="n">
        <f aca="false">D434+E434</f>
        <v>2232</v>
      </c>
      <c r="G434" s="20" t="n">
        <f aca="false">F434*2</f>
        <v>4464</v>
      </c>
      <c r="H434" s="19" t="n">
        <v>0.62</v>
      </c>
      <c r="I434" s="21" t="n">
        <f aca="false">H434*G434</f>
        <v>2767.68</v>
      </c>
    </row>
    <row r="435" customFormat="false" ht="15" hidden="false" customHeight="false" outlineLevel="0" collapsed="false">
      <c r="A435" s="16" t="s">
        <v>773</v>
      </c>
      <c r="B435" s="18" t="s">
        <v>774</v>
      </c>
      <c r="C435" s="18" t="s">
        <v>775</v>
      </c>
      <c r="D435" s="19" t="n">
        <v>334.4</v>
      </c>
      <c r="E435" s="19" t="n">
        <v>774</v>
      </c>
      <c r="F435" s="20" t="n">
        <f aca="false">D435+E435</f>
        <v>1108.4</v>
      </c>
      <c r="G435" s="20" t="n">
        <f aca="false">F435*2</f>
        <v>2216.8</v>
      </c>
      <c r="H435" s="19" t="n">
        <v>0.62</v>
      </c>
      <c r="I435" s="21" t="n">
        <f aca="false">H435*G435</f>
        <v>1374.416</v>
      </c>
    </row>
    <row r="436" s="11" customFormat="true" ht="13.5" hidden="false" customHeight="true" outlineLevel="0" collapsed="false">
      <c r="A436" s="24" t="s">
        <v>270</v>
      </c>
      <c r="B436" s="24"/>
      <c r="C436" s="24"/>
      <c r="D436" s="25" t="s">
        <v>56</v>
      </c>
      <c r="E436" s="25"/>
      <c r="F436" s="26" t="n">
        <f aca="false">SUM(F419:F435)</f>
        <v>33339.8</v>
      </c>
      <c r="G436" s="27" t="n">
        <f aca="false">F436*2</f>
        <v>66679.6</v>
      </c>
      <c r="H436" s="28" t="n">
        <v>0.62</v>
      </c>
      <c r="I436" s="29" t="n">
        <f aca="false">H436*G436</f>
        <v>41341.352</v>
      </c>
    </row>
    <row r="437" s="11" customFormat="true" ht="15" hidden="false" customHeight="false" outlineLevel="0" collapsed="false">
      <c r="A437" s="30"/>
      <c r="B437" s="31"/>
      <c r="C437" s="31"/>
      <c r="D437" s="3"/>
      <c r="E437" s="3"/>
      <c r="F437" s="32"/>
      <c r="G437" s="33"/>
      <c r="H437" s="33"/>
      <c r="I437" s="34"/>
    </row>
    <row r="438" s="11" customFormat="true" ht="15" hidden="false" customHeight="false" outlineLevel="0" collapsed="false">
      <c r="A438" s="35" t="s">
        <v>776</v>
      </c>
      <c r="B438" s="35"/>
      <c r="C438" s="35"/>
      <c r="D438" s="35"/>
      <c r="E438" s="35"/>
      <c r="F438" s="35"/>
      <c r="G438" s="35"/>
      <c r="H438" s="35"/>
      <c r="I438" s="35"/>
    </row>
    <row r="439" s="11" customFormat="true" ht="40.5" hidden="false" customHeight="true" outlineLevel="0" collapsed="false">
      <c r="A439" s="12" t="s">
        <v>3</v>
      </c>
      <c r="B439" s="13" t="s">
        <v>4</v>
      </c>
      <c r="C439" s="13" t="s">
        <v>5</v>
      </c>
      <c r="D439" s="14" t="s">
        <v>58</v>
      </c>
      <c r="E439" s="14"/>
      <c r="F439" s="14"/>
      <c r="G439" s="15" t="s">
        <v>9</v>
      </c>
      <c r="H439" s="15" t="s">
        <v>10</v>
      </c>
      <c r="I439" s="15" t="s">
        <v>11</v>
      </c>
    </row>
    <row r="440" s="11" customFormat="true" ht="15" hidden="false" customHeight="false" outlineLevel="0" collapsed="false">
      <c r="A440" s="16" t="s">
        <v>749</v>
      </c>
      <c r="B440" s="18" t="s">
        <v>750</v>
      </c>
      <c r="C440" s="18" t="s">
        <v>751</v>
      </c>
      <c r="D440" s="36" t="n">
        <v>1130.11</v>
      </c>
      <c r="E440" s="36"/>
      <c r="F440" s="36"/>
      <c r="G440" s="20" t="n">
        <f aca="false">D440*2</f>
        <v>2260.22</v>
      </c>
      <c r="H440" s="19" t="n">
        <v>0.62</v>
      </c>
      <c r="I440" s="21" t="n">
        <f aca="false">H440*G440</f>
        <v>1401.3364</v>
      </c>
    </row>
    <row r="441" s="11" customFormat="true" ht="30.75" hidden="false" customHeight="false" outlineLevel="0" collapsed="false">
      <c r="A441" s="16" t="s">
        <v>761</v>
      </c>
      <c r="B441" s="18" t="s">
        <v>762</v>
      </c>
      <c r="C441" s="18" t="s">
        <v>763</v>
      </c>
      <c r="D441" s="36" t="n">
        <v>1112.38</v>
      </c>
      <c r="E441" s="36"/>
      <c r="F441" s="36"/>
      <c r="G441" s="20" t="n">
        <f aca="false">D441*2</f>
        <v>2224.76</v>
      </c>
      <c r="H441" s="19" t="n">
        <v>0.62</v>
      </c>
      <c r="I441" s="21" t="n">
        <f aca="false">H441*G441</f>
        <v>1379.3512</v>
      </c>
    </row>
    <row r="442" s="11" customFormat="true" ht="30.75" hidden="false" customHeight="false" outlineLevel="0" collapsed="false">
      <c r="A442" s="16" t="s">
        <v>764</v>
      </c>
      <c r="B442" s="18" t="s">
        <v>765</v>
      </c>
      <c r="C442" s="18" t="s">
        <v>766</v>
      </c>
      <c r="D442" s="36" t="n">
        <v>648.32</v>
      </c>
      <c r="E442" s="36"/>
      <c r="F442" s="36"/>
      <c r="G442" s="20" t="n">
        <f aca="false">D442*2</f>
        <v>1296.64</v>
      </c>
      <c r="H442" s="19" t="n">
        <v>0.62</v>
      </c>
      <c r="I442" s="21" t="n">
        <f aca="false">H442*G442</f>
        <v>803.9168</v>
      </c>
    </row>
    <row r="443" s="11" customFormat="true" ht="15" hidden="false" customHeight="true" outlineLevel="0" collapsed="false">
      <c r="A443" s="24" t="s">
        <v>169</v>
      </c>
      <c r="B443" s="24"/>
      <c r="C443" s="24"/>
      <c r="D443" s="25" t="s">
        <v>56</v>
      </c>
      <c r="E443" s="25"/>
      <c r="F443" s="26" t="n">
        <f aca="false">SUM(D440:F442)</f>
        <v>2890.81</v>
      </c>
      <c r="G443" s="27" t="n">
        <f aca="false">SUM(G440:G442)</f>
        <v>5781.62</v>
      </c>
      <c r="H443" s="28" t="n">
        <v>0.62</v>
      </c>
      <c r="I443" s="29" t="n">
        <f aca="false">H443*G443</f>
        <v>3584.6044</v>
      </c>
    </row>
    <row r="444" s="11" customFormat="true" ht="15" hidden="false" customHeight="false" outlineLevel="0" collapsed="false">
      <c r="A444" s="30"/>
      <c r="B444" s="31"/>
      <c r="C444" s="31"/>
      <c r="D444" s="3"/>
      <c r="E444" s="3"/>
      <c r="F444" s="32"/>
      <c r="G444" s="33"/>
      <c r="H444" s="33"/>
      <c r="I444" s="34"/>
    </row>
    <row r="445" s="11" customFormat="true" ht="15" hidden="false" customHeight="false" outlineLevel="0" collapsed="false">
      <c r="A445" s="35" t="s">
        <v>777</v>
      </c>
      <c r="B445" s="35"/>
      <c r="C445" s="35"/>
      <c r="D445" s="35"/>
      <c r="E445" s="35"/>
      <c r="F445" s="35"/>
      <c r="G445" s="35"/>
      <c r="H445" s="35"/>
      <c r="I445" s="35"/>
    </row>
    <row r="446" s="11" customFormat="true" ht="40.5" hidden="false" customHeight="true" outlineLevel="0" collapsed="false">
      <c r="A446" s="12" t="s">
        <v>3</v>
      </c>
      <c r="B446" s="13" t="s">
        <v>4</v>
      </c>
      <c r="C446" s="13" t="s">
        <v>5</v>
      </c>
      <c r="D446" s="14" t="s">
        <v>216</v>
      </c>
      <c r="E446" s="14"/>
      <c r="F446" s="14"/>
      <c r="G446" s="15" t="s">
        <v>9</v>
      </c>
      <c r="H446" s="15" t="s">
        <v>10</v>
      </c>
      <c r="I446" s="15" t="s">
        <v>11</v>
      </c>
    </row>
    <row r="447" s="11" customFormat="true" ht="15" hidden="false" customHeight="false" outlineLevel="0" collapsed="false">
      <c r="A447" s="16" t="s">
        <v>729</v>
      </c>
      <c r="B447" s="18" t="s">
        <v>730</v>
      </c>
      <c r="C447" s="18" t="s">
        <v>731</v>
      </c>
      <c r="D447" s="36" t="n">
        <v>50.26</v>
      </c>
      <c r="E447" s="36"/>
      <c r="F447" s="36"/>
      <c r="G447" s="20" t="n">
        <f aca="false">D447*2</f>
        <v>100.52</v>
      </c>
      <c r="H447" s="19" t="n">
        <v>0.62</v>
      </c>
      <c r="I447" s="21" t="n">
        <f aca="false">H447*G447</f>
        <v>62.3224</v>
      </c>
    </row>
    <row r="448" s="11" customFormat="true" ht="15" hidden="false" customHeight="true" outlineLevel="0" collapsed="false">
      <c r="A448" s="24" t="s">
        <v>59</v>
      </c>
      <c r="B448" s="24"/>
      <c r="C448" s="24"/>
      <c r="D448" s="25" t="s">
        <v>56</v>
      </c>
      <c r="E448" s="25"/>
      <c r="F448" s="26" t="n">
        <f aca="false">SUM(D447:F447)</f>
        <v>50.26</v>
      </c>
      <c r="G448" s="27" t="n">
        <f aca="false">SUM(G447:G447)</f>
        <v>100.52</v>
      </c>
      <c r="H448" s="28" t="n">
        <v>0.62</v>
      </c>
      <c r="I448" s="29" t="n">
        <f aca="false">H448*G448</f>
        <v>62.3224</v>
      </c>
    </row>
    <row r="449" s="11" customFormat="true" ht="15" hidden="false" customHeight="true" outlineLevel="0" collapsed="false">
      <c r="A449" s="43" t="s">
        <v>778</v>
      </c>
      <c r="B449" s="43"/>
      <c r="C449" s="43"/>
      <c r="D449" s="43"/>
      <c r="E449" s="43"/>
      <c r="F449" s="43"/>
      <c r="G449" s="43"/>
      <c r="H449" s="43"/>
      <c r="I449" s="44" t="n">
        <f aca="false">I436+I443+I448</f>
        <v>44988.2788</v>
      </c>
    </row>
    <row r="450" s="11" customFormat="true" ht="15" hidden="false" customHeight="false" outlineLevel="0" collapsed="false">
      <c r="A450" s="30"/>
      <c r="B450" s="31"/>
      <c r="C450" s="31"/>
      <c r="D450" s="3"/>
      <c r="E450" s="3"/>
      <c r="F450" s="32"/>
      <c r="G450" s="33"/>
      <c r="H450" s="33"/>
      <c r="I450" s="34"/>
    </row>
    <row r="451" s="11" customFormat="true" ht="15" hidden="false" customHeight="false" outlineLevel="0" collapsed="false">
      <c r="A451" s="9" t="s">
        <v>779</v>
      </c>
      <c r="B451" s="9"/>
      <c r="C451" s="9"/>
      <c r="D451" s="9"/>
      <c r="E451" s="9"/>
      <c r="F451" s="9"/>
      <c r="G451" s="9"/>
      <c r="H451" s="9"/>
      <c r="I451" s="9"/>
    </row>
    <row r="452" s="11" customFormat="true" ht="15" hidden="false" customHeight="false" outlineLevel="0" collapsed="false">
      <c r="A452" s="35" t="s">
        <v>780</v>
      </c>
      <c r="B452" s="35"/>
      <c r="C452" s="35"/>
      <c r="D452" s="35"/>
      <c r="E452" s="35"/>
      <c r="F452" s="35"/>
      <c r="G452" s="35"/>
      <c r="H452" s="35"/>
      <c r="I452" s="35"/>
    </row>
    <row r="453" s="11" customFormat="true" ht="53.25" hidden="false" customHeight="false" outlineLevel="0" collapsed="false">
      <c r="A453" s="12" t="s">
        <v>3</v>
      </c>
      <c r="B453" s="13" t="s">
        <v>4</v>
      </c>
      <c r="C453" s="13" t="s">
        <v>5</v>
      </c>
      <c r="D453" s="14" t="s">
        <v>6</v>
      </c>
      <c r="E453" s="14" t="s">
        <v>7</v>
      </c>
      <c r="F453" s="15" t="s">
        <v>8</v>
      </c>
      <c r="G453" s="15" t="s">
        <v>9</v>
      </c>
      <c r="H453" s="15" t="s">
        <v>10</v>
      </c>
      <c r="I453" s="15" t="s">
        <v>11</v>
      </c>
    </row>
    <row r="454" customFormat="false" ht="15" hidden="false" customHeight="false" outlineLevel="0" collapsed="false">
      <c r="A454" s="16" t="s">
        <v>781</v>
      </c>
      <c r="B454" s="18" t="s">
        <v>782</v>
      </c>
      <c r="C454" s="18" t="s">
        <v>783</v>
      </c>
      <c r="D454" s="19" t="n">
        <v>3365.38</v>
      </c>
      <c r="E454" s="19" t="n">
        <v>746.9</v>
      </c>
      <c r="F454" s="20" t="n">
        <f aca="false">D454+E454</f>
        <v>4112.28</v>
      </c>
      <c r="G454" s="20" t="n">
        <f aca="false">F454*2</f>
        <v>8224.56</v>
      </c>
      <c r="H454" s="19" t="n">
        <v>0.62</v>
      </c>
      <c r="I454" s="21" t="n">
        <f aca="false">H454*G454</f>
        <v>5099.2272</v>
      </c>
    </row>
    <row r="455" customFormat="false" ht="15" hidden="false" customHeight="false" outlineLevel="0" collapsed="false">
      <c r="A455" s="16" t="s">
        <v>784</v>
      </c>
      <c r="B455" s="18" t="s">
        <v>785</v>
      </c>
      <c r="C455" s="18" t="s">
        <v>783</v>
      </c>
      <c r="D455" s="52" t="n">
        <v>2017.43</v>
      </c>
      <c r="E455" s="52" t="n">
        <v>135</v>
      </c>
      <c r="F455" s="20" t="n">
        <f aca="false">D455+E455</f>
        <v>2152.43</v>
      </c>
      <c r="G455" s="20" t="n">
        <f aca="false">F455*2</f>
        <v>4304.86</v>
      </c>
      <c r="H455" s="19" t="n">
        <v>0.62</v>
      </c>
      <c r="I455" s="21" t="n">
        <f aca="false">H455*G455</f>
        <v>2669.0132</v>
      </c>
    </row>
    <row r="456" customFormat="false" ht="15" hidden="false" customHeight="false" outlineLevel="0" collapsed="false">
      <c r="A456" s="16" t="s">
        <v>786</v>
      </c>
      <c r="B456" s="18" t="s">
        <v>787</v>
      </c>
      <c r="C456" s="18" t="s">
        <v>788</v>
      </c>
      <c r="D456" s="52" t="n">
        <v>1502.07</v>
      </c>
      <c r="E456" s="52" t="n">
        <v>700</v>
      </c>
      <c r="F456" s="20" t="n">
        <f aca="false">D456+E456</f>
        <v>2202.07</v>
      </c>
      <c r="G456" s="20" t="n">
        <f aca="false">F456*2</f>
        <v>4404.14</v>
      </c>
      <c r="H456" s="19" t="n">
        <v>0.62</v>
      </c>
      <c r="I456" s="21" t="n">
        <f aca="false">H456*G456</f>
        <v>2730.5668</v>
      </c>
    </row>
    <row r="457" customFormat="false" ht="15" hidden="false" customHeight="false" outlineLevel="0" collapsed="false">
      <c r="A457" s="16" t="s">
        <v>789</v>
      </c>
      <c r="B457" s="18" t="s">
        <v>790</v>
      </c>
      <c r="C457" s="18" t="s">
        <v>791</v>
      </c>
      <c r="D457" s="19" t="n">
        <v>968.94</v>
      </c>
      <c r="E457" s="19" t="n">
        <v>806</v>
      </c>
      <c r="F457" s="20" t="n">
        <f aca="false">D457+E457</f>
        <v>1774.94</v>
      </c>
      <c r="G457" s="20" t="n">
        <f aca="false">F457*2</f>
        <v>3549.88</v>
      </c>
      <c r="H457" s="19" t="n">
        <v>0.62</v>
      </c>
      <c r="I457" s="21" t="n">
        <f aca="false">H457*G457</f>
        <v>2200.9256</v>
      </c>
    </row>
    <row r="458" customFormat="false" ht="15" hidden="false" customHeight="false" outlineLevel="0" collapsed="false">
      <c r="A458" s="16" t="s">
        <v>792</v>
      </c>
      <c r="B458" s="18" t="s">
        <v>793</v>
      </c>
      <c r="C458" s="18" t="s">
        <v>794</v>
      </c>
      <c r="D458" s="19" t="n">
        <v>334.4</v>
      </c>
      <c r="E458" s="19" t="n">
        <v>865.6</v>
      </c>
      <c r="F458" s="20" t="n">
        <f aca="false">D458+E458</f>
        <v>1200</v>
      </c>
      <c r="G458" s="20" t="n">
        <f aca="false">F458*2</f>
        <v>2400</v>
      </c>
      <c r="H458" s="19" t="n">
        <v>0.62</v>
      </c>
      <c r="I458" s="21" t="n">
        <f aca="false">H458*G458</f>
        <v>1488</v>
      </c>
    </row>
    <row r="459" customFormat="false" ht="15" hidden="false" customHeight="false" outlineLevel="0" collapsed="false">
      <c r="A459" s="16" t="s">
        <v>795</v>
      </c>
      <c r="B459" s="18" t="s">
        <v>796</v>
      </c>
      <c r="C459" s="18" t="s">
        <v>797</v>
      </c>
      <c r="D459" s="19" t="n">
        <v>334.4</v>
      </c>
      <c r="E459" s="19" t="n">
        <v>977.7</v>
      </c>
      <c r="F459" s="20" t="n">
        <f aca="false">D459+E459</f>
        <v>1312.1</v>
      </c>
      <c r="G459" s="20" t="n">
        <f aca="false">F459*2</f>
        <v>2624.2</v>
      </c>
      <c r="H459" s="19" t="n">
        <v>0.62</v>
      </c>
      <c r="I459" s="21" t="n">
        <f aca="false">H459*G459</f>
        <v>1627.004</v>
      </c>
    </row>
    <row r="460" customFormat="false" ht="15" hidden="false" customHeight="false" outlineLevel="0" collapsed="false">
      <c r="A460" s="16" t="s">
        <v>798</v>
      </c>
      <c r="B460" s="18" t="s">
        <v>799</v>
      </c>
      <c r="C460" s="18" t="s">
        <v>800</v>
      </c>
      <c r="D460" s="19" t="n">
        <v>320.7</v>
      </c>
      <c r="E460" s="19" t="n">
        <v>59</v>
      </c>
      <c r="F460" s="20" t="n">
        <f aca="false">D460+E460</f>
        <v>379.7</v>
      </c>
      <c r="G460" s="20" t="n">
        <f aca="false">F460*2</f>
        <v>759.4</v>
      </c>
      <c r="H460" s="19" t="n">
        <v>0.62</v>
      </c>
      <c r="I460" s="21" t="n">
        <f aca="false">H460*G460</f>
        <v>470.828</v>
      </c>
    </row>
    <row r="461" customFormat="false" ht="15" hidden="false" customHeight="false" outlineLevel="0" collapsed="false">
      <c r="A461" s="16" t="s">
        <v>801</v>
      </c>
      <c r="B461" s="18" t="s">
        <v>802</v>
      </c>
      <c r="C461" s="18" t="s">
        <v>803</v>
      </c>
      <c r="D461" s="19" t="n">
        <v>855.4</v>
      </c>
      <c r="E461" s="19" t="n">
        <v>79.42</v>
      </c>
      <c r="F461" s="20" t="n">
        <f aca="false">D461+E461</f>
        <v>934.82</v>
      </c>
      <c r="G461" s="20" t="n">
        <f aca="false">F461*2</f>
        <v>1869.64</v>
      </c>
      <c r="H461" s="19" t="n">
        <v>0.62</v>
      </c>
      <c r="I461" s="21" t="n">
        <f aca="false">H461*G461</f>
        <v>1159.1768</v>
      </c>
    </row>
    <row r="462" customFormat="false" ht="15" hidden="false" customHeight="false" outlineLevel="0" collapsed="false">
      <c r="A462" s="16" t="s">
        <v>804</v>
      </c>
      <c r="B462" s="18" t="s">
        <v>805</v>
      </c>
      <c r="C462" s="18" t="s">
        <v>806</v>
      </c>
      <c r="D462" s="19" t="n">
        <v>1068.04</v>
      </c>
      <c r="E462" s="19" t="n">
        <v>484.58</v>
      </c>
      <c r="F462" s="20" t="n">
        <f aca="false">D462+E462</f>
        <v>1552.62</v>
      </c>
      <c r="G462" s="20" t="n">
        <f aca="false">F462*2</f>
        <v>3105.24</v>
      </c>
      <c r="H462" s="19" t="n">
        <v>0.62</v>
      </c>
      <c r="I462" s="21" t="n">
        <f aca="false">H462*G462</f>
        <v>1925.2488</v>
      </c>
    </row>
    <row r="463" customFormat="false" ht="15" hidden="false" customHeight="false" outlineLevel="0" collapsed="false">
      <c r="A463" s="16" t="s">
        <v>807</v>
      </c>
      <c r="B463" s="18" t="s">
        <v>808</v>
      </c>
      <c r="C463" s="18" t="s">
        <v>809</v>
      </c>
      <c r="D463" s="19" t="n">
        <v>460.27</v>
      </c>
      <c r="E463" s="19" t="n">
        <v>521</v>
      </c>
      <c r="F463" s="20" t="n">
        <f aca="false">D463+E463</f>
        <v>981.27</v>
      </c>
      <c r="G463" s="20" t="n">
        <f aca="false">F463*2</f>
        <v>1962.54</v>
      </c>
      <c r="H463" s="19" t="n">
        <v>0.62</v>
      </c>
      <c r="I463" s="21" t="n">
        <f aca="false">H463*G463</f>
        <v>1216.7748</v>
      </c>
    </row>
    <row r="464" customFormat="false" ht="15" hidden="false" customHeight="false" outlineLevel="0" collapsed="false">
      <c r="A464" s="16" t="s">
        <v>810</v>
      </c>
      <c r="B464" s="18" t="s">
        <v>811</v>
      </c>
      <c r="C464" s="18" t="s">
        <v>812</v>
      </c>
      <c r="D464" s="19" t="n">
        <v>334.4</v>
      </c>
      <c r="E464" s="19" t="n">
        <v>521</v>
      </c>
      <c r="F464" s="20" t="n">
        <f aca="false">D464+E464</f>
        <v>855.4</v>
      </c>
      <c r="G464" s="20" t="n">
        <f aca="false">F464*2</f>
        <v>1710.8</v>
      </c>
      <c r="H464" s="19" t="n">
        <v>0.62</v>
      </c>
      <c r="I464" s="21" t="n">
        <f aca="false">H464*G464</f>
        <v>1060.696</v>
      </c>
    </row>
    <row r="465" customFormat="false" ht="15" hidden="false" customHeight="false" outlineLevel="0" collapsed="false">
      <c r="A465" s="16" t="s">
        <v>813</v>
      </c>
      <c r="B465" s="18" t="s">
        <v>814</v>
      </c>
      <c r="C465" s="18" t="s">
        <v>815</v>
      </c>
      <c r="D465" s="19" t="n">
        <v>3534</v>
      </c>
      <c r="E465" s="19" t="n">
        <v>307.11</v>
      </c>
      <c r="F465" s="20" t="n">
        <f aca="false">D465+E465</f>
        <v>3841.11</v>
      </c>
      <c r="G465" s="20" t="n">
        <f aca="false">F465*2</f>
        <v>7682.22</v>
      </c>
      <c r="H465" s="19" t="n">
        <v>0.62</v>
      </c>
      <c r="I465" s="21" t="n">
        <f aca="false">H465*G465</f>
        <v>4762.9764</v>
      </c>
    </row>
    <row r="466" customFormat="false" ht="15" hidden="false" customHeight="false" outlineLevel="0" collapsed="false">
      <c r="A466" s="16" t="s">
        <v>816</v>
      </c>
      <c r="B466" s="18" t="s">
        <v>817</v>
      </c>
      <c r="C466" s="18" t="s">
        <v>818</v>
      </c>
      <c r="D466" s="19" t="n">
        <v>448.68</v>
      </c>
      <c r="E466" s="19" t="n">
        <v>107.15</v>
      </c>
      <c r="F466" s="20" t="n">
        <f aca="false">D466+E466</f>
        <v>555.83</v>
      </c>
      <c r="G466" s="20" t="n">
        <f aca="false">F466*2</f>
        <v>1111.66</v>
      </c>
      <c r="H466" s="19" t="n">
        <v>0.62</v>
      </c>
      <c r="I466" s="21" t="n">
        <f aca="false">H466*G466</f>
        <v>689.2292</v>
      </c>
    </row>
    <row r="467" s="11" customFormat="true" ht="13.5" hidden="false" customHeight="true" outlineLevel="0" collapsed="false">
      <c r="A467" s="24" t="s">
        <v>819</v>
      </c>
      <c r="B467" s="24"/>
      <c r="C467" s="24"/>
      <c r="D467" s="25" t="s">
        <v>56</v>
      </c>
      <c r="E467" s="25"/>
      <c r="F467" s="26" t="n">
        <f aca="false">SUM(F454:F466)</f>
        <v>21854.57</v>
      </c>
      <c r="G467" s="27" t="n">
        <f aca="false">F467*2</f>
        <v>43709.14</v>
      </c>
      <c r="H467" s="28" t="n">
        <v>0.62</v>
      </c>
      <c r="I467" s="29" t="n">
        <f aca="false">H467*G467</f>
        <v>27099.6668</v>
      </c>
    </row>
    <row r="468" s="11" customFormat="true" ht="15" hidden="false" customHeight="false" outlineLevel="0" collapsed="false">
      <c r="A468" s="30"/>
      <c r="B468" s="31"/>
      <c r="C468" s="31"/>
      <c r="D468" s="3"/>
      <c r="E468" s="3"/>
      <c r="F468" s="32"/>
      <c r="G468" s="33"/>
      <c r="H468" s="33"/>
      <c r="I468" s="34"/>
    </row>
    <row r="469" s="11" customFormat="true" ht="15" hidden="false" customHeight="false" outlineLevel="0" collapsed="false">
      <c r="A469" s="35" t="s">
        <v>820</v>
      </c>
      <c r="B469" s="35"/>
      <c r="C469" s="35"/>
      <c r="D469" s="35"/>
      <c r="E469" s="35"/>
      <c r="F469" s="35"/>
      <c r="G469" s="35"/>
      <c r="H469" s="35"/>
      <c r="I469" s="35"/>
    </row>
    <row r="470" s="11" customFormat="true" ht="40.5" hidden="false" customHeight="true" outlineLevel="0" collapsed="false">
      <c r="A470" s="12" t="s">
        <v>3</v>
      </c>
      <c r="B470" s="13" t="s">
        <v>4</v>
      </c>
      <c r="C470" s="13" t="s">
        <v>5</v>
      </c>
      <c r="D470" s="14" t="s">
        <v>58</v>
      </c>
      <c r="E470" s="14"/>
      <c r="F470" s="14"/>
      <c r="G470" s="15" t="s">
        <v>9</v>
      </c>
      <c r="H470" s="15" t="s">
        <v>10</v>
      </c>
      <c r="I470" s="15" t="s">
        <v>11</v>
      </c>
    </row>
    <row r="471" s="11" customFormat="true" ht="15" hidden="false" customHeight="false" outlineLevel="0" collapsed="false">
      <c r="A471" s="16" t="s">
        <v>813</v>
      </c>
      <c r="B471" s="18" t="s">
        <v>814</v>
      </c>
      <c r="C471" s="18" t="s">
        <v>815</v>
      </c>
      <c r="D471" s="36" t="n">
        <v>1128.55</v>
      </c>
      <c r="E471" s="36"/>
      <c r="F471" s="36"/>
      <c r="G471" s="20" t="n">
        <f aca="false">D471*2</f>
        <v>2257.1</v>
      </c>
      <c r="H471" s="19" t="n">
        <v>0.62</v>
      </c>
      <c r="I471" s="21" t="n">
        <f aca="false">H471*G471</f>
        <v>1399.402</v>
      </c>
    </row>
    <row r="472" s="11" customFormat="true" ht="15" hidden="false" customHeight="true" outlineLevel="0" collapsed="false">
      <c r="A472" s="24" t="s">
        <v>59</v>
      </c>
      <c r="B472" s="24"/>
      <c r="C472" s="24"/>
      <c r="D472" s="25" t="s">
        <v>56</v>
      </c>
      <c r="E472" s="25"/>
      <c r="F472" s="26" t="n">
        <f aca="false">SUM(D471:F471)</f>
        <v>1128.55</v>
      </c>
      <c r="G472" s="27" t="n">
        <f aca="false">SUM(G471:G471)</f>
        <v>2257.1</v>
      </c>
      <c r="H472" s="28" t="n">
        <v>0.62</v>
      </c>
      <c r="I472" s="29" t="n">
        <f aca="false">H472*G472</f>
        <v>1399.402</v>
      </c>
    </row>
    <row r="473" s="11" customFormat="true" ht="15" hidden="false" customHeight="true" outlineLevel="0" collapsed="false">
      <c r="A473" s="43" t="s">
        <v>821</v>
      </c>
      <c r="B473" s="43"/>
      <c r="C473" s="43"/>
      <c r="D473" s="43"/>
      <c r="E473" s="43"/>
      <c r="F473" s="43"/>
      <c r="G473" s="43"/>
      <c r="H473" s="43"/>
      <c r="I473" s="44" t="n">
        <f aca="false">I467+I472</f>
        <v>28499.0688</v>
      </c>
    </row>
    <row r="474" s="11" customFormat="true" ht="15" hidden="false" customHeight="false" outlineLevel="0" collapsed="false">
      <c r="A474" s="30"/>
      <c r="B474" s="31"/>
      <c r="C474" s="31"/>
      <c r="D474" s="3"/>
      <c r="E474" s="3"/>
      <c r="F474" s="32"/>
      <c r="G474" s="33"/>
      <c r="H474" s="33"/>
      <c r="I474" s="34"/>
    </row>
    <row r="475" s="11" customFormat="true" ht="15" hidden="false" customHeight="false" outlineLevel="0" collapsed="false">
      <c r="A475" s="9" t="s">
        <v>822</v>
      </c>
      <c r="B475" s="9"/>
      <c r="C475" s="9"/>
      <c r="D475" s="9"/>
      <c r="E475" s="9"/>
      <c r="F475" s="9"/>
      <c r="G475" s="9"/>
      <c r="H475" s="9"/>
      <c r="I475" s="9"/>
    </row>
    <row r="476" s="11" customFormat="true" ht="15" hidden="false" customHeight="false" outlineLevel="0" collapsed="false">
      <c r="A476" s="35" t="s">
        <v>823</v>
      </c>
      <c r="B476" s="35"/>
      <c r="C476" s="35"/>
      <c r="D476" s="35"/>
      <c r="E476" s="35"/>
      <c r="F476" s="35"/>
      <c r="G476" s="35"/>
      <c r="H476" s="35"/>
      <c r="I476" s="35"/>
    </row>
    <row r="477" s="11" customFormat="true" ht="53.25" hidden="false" customHeight="false" outlineLevel="0" collapsed="false">
      <c r="A477" s="12" t="s">
        <v>3</v>
      </c>
      <c r="B477" s="13" t="s">
        <v>4</v>
      </c>
      <c r="C477" s="13" t="s">
        <v>5</v>
      </c>
      <c r="D477" s="14" t="s">
        <v>6</v>
      </c>
      <c r="E477" s="14" t="s">
        <v>7</v>
      </c>
      <c r="F477" s="15" t="s">
        <v>8</v>
      </c>
      <c r="G477" s="15" t="s">
        <v>9</v>
      </c>
      <c r="H477" s="15" t="s">
        <v>10</v>
      </c>
      <c r="I477" s="15" t="s">
        <v>11</v>
      </c>
    </row>
    <row r="478" customFormat="false" ht="15" hidden="false" customHeight="false" outlineLevel="0" collapsed="false">
      <c r="A478" s="16" t="s">
        <v>824</v>
      </c>
      <c r="B478" s="17" t="s">
        <v>825</v>
      </c>
      <c r="C478" s="17" t="s">
        <v>826</v>
      </c>
      <c r="D478" s="19" t="n">
        <v>3091</v>
      </c>
      <c r="E478" s="19" t="n">
        <v>1141.9</v>
      </c>
      <c r="F478" s="20" t="n">
        <f aca="false">D478+E478</f>
        <v>4232.9</v>
      </c>
      <c r="G478" s="20" t="n">
        <f aca="false">F478*2</f>
        <v>8465.8</v>
      </c>
      <c r="H478" s="19" t="n">
        <v>0.62</v>
      </c>
      <c r="I478" s="21" t="n">
        <f aca="false">H478*G478</f>
        <v>5248.796</v>
      </c>
    </row>
    <row r="479" customFormat="false" ht="30.75" hidden="false" customHeight="false" outlineLevel="0" collapsed="false">
      <c r="A479" s="16" t="s">
        <v>827</v>
      </c>
      <c r="B479" s="18" t="s">
        <v>828</v>
      </c>
      <c r="C479" s="17" t="s">
        <v>826</v>
      </c>
      <c r="D479" s="19" t="n">
        <v>873</v>
      </c>
      <c r="E479" s="19" t="n">
        <v>589.2</v>
      </c>
      <c r="F479" s="20" t="n">
        <f aca="false">D479+E479</f>
        <v>1462.2</v>
      </c>
      <c r="G479" s="20" t="n">
        <f aca="false">F479*2</f>
        <v>2924.4</v>
      </c>
      <c r="H479" s="19" t="n">
        <v>0.62</v>
      </c>
      <c r="I479" s="21" t="n">
        <f aca="false">H479*G479</f>
        <v>1813.128</v>
      </c>
    </row>
    <row r="480" customFormat="false" ht="15" hidden="false" customHeight="false" outlineLevel="0" collapsed="false">
      <c r="A480" s="16" t="s">
        <v>829</v>
      </c>
      <c r="B480" s="18" t="s">
        <v>830</v>
      </c>
      <c r="C480" s="18" t="s">
        <v>831</v>
      </c>
      <c r="D480" s="19" t="n">
        <v>2098</v>
      </c>
      <c r="E480" s="19" t="n">
        <v>723.2</v>
      </c>
      <c r="F480" s="20" t="n">
        <f aca="false">D480+E480</f>
        <v>2821.2</v>
      </c>
      <c r="G480" s="20" t="n">
        <f aca="false">F480*2</f>
        <v>5642.4</v>
      </c>
      <c r="H480" s="19" t="n">
        <v>0.62</v>
      </c>
      <c r="I480" s="21" t="n">
        <f aca="false">H480*G480</f>
        <v>3498.288</v>
      </c>
    </row>
    <row r="481" customFormat="false" ht="15" hidden="false" customHeight="false" outlineLevel="0" collapsed="false">
      <c r="A481" s="16" t="s">
        <v>832</v>
      </c>
      <c r="B481" s="18" t="s">
        <v>833</v>
      </c>
      <c r="C481" s="18" t="s">
        <v>834</v>
      </c>
      <c r="D481" s="19" t="n">
        <v>334.4</v>
      </c>
      <c r="E481" s="19" t="n">
        <v>546.9</v>
      </c>
      <c r="F481" s="20" t="n">
        <f aca="false">D481+E481</f>
        <v>881.3</v>
      </c>
      <c r="G481" s="20" t="n">
        <f aca="false">F481*2</f>
        <v>1762.6</v>
      </c>
      <c r="H481" s="19" t="n">
        <v>0.62</v>
      </c>
      <c r="I481" s="21" t="n">
        <f aca="false">H481*G481</f>
        <v>1092.812</v>
      </c>
    </row>
    <row r="482" customFormat="false" ht="15" hidden="false" customHeight="false" outlineLevel="0" collapsed="false">
      <c r="A482" s="16" t="s">
        <v>835</v>
      </c>
      <c r="B482" s="18" t="s">
        <v>836</v>
      </c>
      <c r="C482" s="18" t="s">
        <v>837</v>
      </c>
      <c r="D482" s="19" t="n">
        <v>1264.6</v>
      </c>
      <c r="E482" s="19" t="n">
        <v>2996.3</v>
      </c>
      <c r="F482" s="20" t="n">
        <f aca="false">D482+E482</f>
        <v>4260.9</v>
      </c>
      <c r="G482" s="20" t="n">
        <f aca="false">F482*2</f>
        <v>8521.8</v>
      </c>
      <c r="H482" s="19" t="n">
        <v>0.62</v>
      </c>
      <c r="I482" s="21" t="n">
        <f aca="false">H482*G482</f>
        <v>5283.516</v>
      </c>
    </row>
    <row r="483" customFormat="false" ht="30.75" hidden="false" customHeight="false" outlineLevel="0" collapsed="false">
      <c r="A483" s="16" t="s">
        <v>838</v>
      </c>
      <c r="B483" s="18" t="s">
        <v>839</v>
      </c>
      <c r="C483" s="18" t="s">
        <v>840</v>
      </c>
      <c r="D483" s="19" t="n">
        <v>1726</v>
      </c>
      <c r="E483" s="19" t="n">
        <v>520</v>
      </c>
      <c r="F483" s="20" t="n">
        <f aca="false">D483+E483</f>
        <v>2246</v>
      </c>
      <c r="G483" s="20" t="n">
        <f aca="false">F483*2</f>
        <v>4492</v>
      </c>
      <c r="H483" s="19" t="n">
        <v>0.62</v>
      </c>
      <c r="I483" s="21" t="n">
        <f aca="false">H483*G483</f>
        <v>2785.04</v>
      </c>
    </row>
    <row r="484" customFormat="false" ht="15" hidden="false" customHeight="false" outlineLevel="0" collapsed="false">
      <c r="A484" s="16" t="s">
        <v>841</v>
      </c>
      <c r="B484" s="18" t="s">
        <v>842</v>
      </c>
      <c r="C484" s="18" t="s">
        <v>843</v>
      </c>
      <c r="D484" s="19" t="n">
        <v>1623.5</v>
      </c>
      <c r="E484" s="19" t="n">
        <v>96.7</v>
      </c>
      <c r="F484" s="20" t="n">
        <f aca="false">D484+E484</f>
        <v>1720.2</v>
      </c>
      <c r="G484" s="20" t="n">
        <f aca="false">F484*2</f>
        <v>3440.4</v>
      </c>
      <c r="H484" s="19" t="n">
        <v>0.62</v>
      </c>
      <c r="I484" s="21" t="n">
        <f aca="false">H484*G484</f>
        <v>2133.048</v>
      </c>
    </row>
    <row r="485" customFormat="false" ht="15" hidden="false" customHeight="false" outlineLevel="0" collapsed="false">
      <c r="A485" s="16" t="s">
        <v>844</v>
      </c>
      <c r="B485" s="18" t="s">
        <v>845</v>
      </c>
      <c r="C485" s="18" t="s">
        <v>846</v>
      </c>
      <c r="D485" s="19" t="n">
        <v>334.4</v>
      </c>
      <c r="E485" s="19" t="n">
        <v>1063.1</v>
      </c>
      <c r="F485" s="20" t="n">
        <f aca="false">D485+E485</f>
        <v>1397.5</v>
      </c>
      <c r="G485" s="20" t="n">
        <f aca="false">F485*2</f>
        <v>2795</v>
      </c>
      <c r="H485" s="19" t="n">
        <v>0.62</v>
      </c>
      <c r="I485" s="21" t="n">
        <f aca="false">H485*G485</f>
        <v>1732.9</v>
      </c>
    </row>
    <row r="486" customFormat="false" ht="15" hidden="false" customHeight="false" outlineLevel="0" collapsed="false">
      <c r="A486" s="16" t="s">
        <v>847</v>
      </c>
      <c r="B486" s="18" t="s">
        <v>848</v>
      </c>
      <c r="C486" s="18" t="s">
        <v>849</v>
      </c>
      <c r="D486" s="19" t="n">
        <v>780.2</v>
      </c>
      <c r="E486" s="19" t="n">
        <v>99.8</v>
      </c>
      <c r="F486" s="20" t="n">
        <f aca="false">D486+E486</f>
        <v>880</v>
      </c>
      <c r="G486" s="20" t="n">
        <f aca="false">F486*2</f>
        <v>1760</v>
      </c>
      <c r="H486" s="19" t="n">
        <v>0.62</v>
      </c>
      <c r="I486" s="21" t="n">
        <f aca="false">H486*G486</f>
        <v>1091.2</v>
      </c>
    </row>
    <row r="487" s="11" customFormat="true" ht="13.5" hidden="false" customHeight="true" outlineLevel="0" collapsed="false">
      <c r="A487" s="24" t="s">
        <v>635</v>
      </c>
      <c r="B487" s="24"/>
      <c r="C487" s="24"/>
      <c r="D487" s="25" t="s">
        <v>56</v>
      </c>
      <c r="E487" s="25"/>
      <c r="F487" s="26" t="n">
        <f aca="false">SUM(F478:F486)</f>
        <v>19902.2</v>
      </c>
      <c r="G487" s="27" t="n">
        <f aca="false">F487*2</f>
        <v>39804.4</v>
      </c>
      <c r="H487" s="28" t="n">
        <v>0.62</v>
      </c>
      <c r="I487" s="29" t="n">
        <f aca="false">H487*G487</f>
        <v>24678.728</v>
      </c>
    </row>
    <row r="488" s="11" customFormat="true" ht="15" hidden="false" customHeight="false" outlineLevel="0" collapsed="false">
      <c r="A488" s="30"/>
      <c r="B488" s="31"/>
      <c r="C488" s="31"/>
      <c r="D488" s="3"/>
      <c r="E488" s="3"/>
      <c r="F488" s="32"/>
      <c r="G488" s="33"/>
      <c r="H488" s="33"/>
      <c r="I488" s="34"/>
    </row>
    <row r="489" s="11" customFormat="true" ht="15" hidden="false" customHeight="false" outlineLevel="0" collapsed="false">
      <c r="A489" s="35" t="s">
        <v>850</v>
      </c>
      <c r="B489" s="35"/>
      <c r="C489" s="35"/>
      <c r="D489" s="35"/>
      <c r="E489" s="35"/>
      <c r="F489" s="35"/>
      <c r="G489" s="35"/>
      <c r="H489" s="35"/>
      <c r="I489" s="35"/>
    </row>
    <row r="490" s="11" customFormat="true" ht="40.5" hidden="false" customHeight="true" outlineLevel="0" collapsed="false">
      <c r="A490" s="12" t="s">
        <v>3</v>
      </c>
      <c r="B490" s="13" t="s">
        <v>4</v>
      </c>
      <c r="C490" s="13" t="s">
        <v>5</v>
      </c>
      <c r="D490" s="14" t="s">
        <v>58</v>
      </c>
      <c r="E490" s="14"/>
      <c r="F490" s="14"/>
      <c r="G490" s="15" t="s">
        <v>9</v>
      </c>
      <c r="H490" s="15" t="s">
        <v>10</v>
      </c>
      <c r="I490" s="15" t="s">
        <v>11</v>
      </c>
    </row>
    <row r="491" s="11" customFormat="true" ht="15" hidden="false" customHeight="false" outlineLevel="0" collapsed="false">
      <c r="A491" s="16" t="s">
        <v>829</v>
      </c>
      <c r="B491" s="18" t="s">
        <v>830</v>
      </c>
      <c r="C491" s="18" t="s">
        <v>831</v>
      </c>
      <c r="D491" s="36" t="n">
        <v>661.49</v>
      </c>
      <c r="E491" s="36"/>
      <c r="F491" s="36"/>
      <c r="G491" s="20" t="n">
        <f aca="false">D491*2</f>
        <v>1322.98</v>
      </c>
      <c r="H491" s="19" t="n">
        <v>0.62</v>
      </c>
      <c r="I491" s="21" t="n">
        <f aca="false">H491*G491</f>
        <v>820.2476</v>
      </c>
    </row>
    <row r="492" s="11" customFormat="true" ht="15" hidden="false" customHeight="true" outlineLevel="0" collapsed="false">
      <c r="A492" s="24" t="s">
        <v>59</v>
      </c>
      <c r="B492" s="24"/>
      <c r="C492" s="24"/>
      <c r="D492" s="25" t="s">
        <v>56</v>
      </c>
      <c r="E492" s="25"/>
      <c r="F492" s="26" t="n">
        <f aca="false">SUM(D491:F491)</f>
        <v>661.49</v>
      </c>
      <c r="G492" s="27" t="n">
        <f aca="false">SUM(G491:G491)</f>
        <v>1322.98</v>
      </c>
      <c r="H492" s="28" t="n">
        <v>0.62</v>
      </c>
      <c r="I492" s="29" t="n">
        <f aca="false">H492*G492</f>
        <v>820.2476</v>
      </c>
    </row>
    <row r="493" s="11" customFormat="true" ht="15" hidden="false" customHeight="true" outlineLevel="0" collapsed="false">
      <c r="A493" s="43" t="s">
        <v>851</v>
      </c>
      <c r="B493" s="43"/>
      <c r="C493" s="43"/>
      <c r="D493" s="43"/>
      <c r="E493" s="43"/>
      <c r="F493" s="43"/>
      <c r="G493" s="43"/>
      <c r="H493" s="43"/>
      <c r="I493" s="44" t="n">
        <f aca="false">I487+I492</f>
        <v>25498.9756</v>
      </c>
      <c r="K493" s="57"/>
    </row>
    <row r="494" s="11" customFormat="true" ht="15" hidden="false" customHeight="false" outlineLevel="0" collapsed="false">
      <c r="A494" s="30"/>
      <c r="B494" s="31"/>
      <c r="C494" s="31"/>
      <c r="D494" s="3"/>
      <c r="E494" s="3"/>
      <c r="F494" s="32"/>
      <c r="G494" s="33"/>
      <c r="H494" s="33"/>
      <c r="I494" s="34"/>
    </row>
    <row r="495" customFormat="false" ht="13.5" hidden="false" customHeight="true" outlineLevel="0" collapsed="false">
      <c r="A495" s="58" t="s">
        <v>852</v>
      </c>
      <c r="B495" s="58"/>
      <c r="C495" s="58"/>
      <c r="D495" s="59" t="s">
        <v>56</v>
      </c>
      <c r="E495" s="59"/>
      <c r="F495" s="60" t="n">
        <f aca="false">F22+F27+F52+F58+F79+F86+F106+F113+F136+F144+F149+F161+F169+F187+F192+F210+F216+F238+F243+F268+F275+F293+F311+F317+F322+F342+F351+F366+F372+F396+F413+F436+F443+F448+F467+F472+F487+F492</f>
        <v>629881.08</v>
      </c>
      <c r="G495" s="61" t="n">
        <f aca="false">F495*2</f>
        <v>1259762.16</v>
      </c>
      <c r="H495" s="62" t="n">
        <v>0.62</v>
      </c>
      <c r="I495" s="63" t="n">
        <f aca="false">H495*G495</f>
        <v>781052.5392</v>
      </c>
    </row>
    <row r="499" customFormat="false" ht="15" hidden="false" customHeight="true" outlineLevel="0" collapsed="false">
      <c r="I499" s="64" t="n">
        <f aca="false">I495/12</f>
        <v>65087.7116</v>
      </c>
    </row>
  </sheetData>
  <mergeCells count="215">
    <mergeCell ref="A1:I1"/>
    <mergeCell ref="A3:I3"/>
    <mergeCell ref="A4:I4"/>
    <mergeCell ref="A22:C22"/>
    <mergeCell ref="D22:E22"/>
    <mergeCell ref="A24:I24"/>
    <mergeCell ref="D25:F25"/>
    <mergeCell ref="D26:F26"/>
    <mergeCell ref="A27:C27"/>
    <mergeCell ref="D27:E27"/>
    <mergeCell ref="A28:H28"/>
    <mergeCell ref="A30:I30"/>
    <mergeCell ref="A31:I31"/>
    <mergeCell ref="A52:C52"/>
    <mergeCell ref="D52:E52"/>
    <mergeCell ref="A54:I54"/>
    <mergeCell ref="D55:F55"/>
    <mergeCell ref="D56:F56"/>
    <mergeCell ref="D57:F57"/>
    <mergeCell ref="A58:C58"/>
    <mergeCell ref="D58:E58"/>
    <mergeCell ref="A59:H59"/>
    <mergeCell ref="A61:I61"/>
    <mergeCell ref="A62:I62"/>
    <mergeCell ref="A79:C79"/>
    <mergeCell ref="D79:E79"/>
    <mergeCell ref="A81:I81"/>
    <mergeCell ref="D82:F82"/>
    <mergeCell ref="D83:F83"/>
    <mergeCell ref="D84:F84"/>
    <mergeCell ref="D85:F85"/>
    <mergeCell ref="A86:C86"/>
    <mergeCell ref="D86:E86"/>
    <mergeCell ref="A87:H87"/>
    <mergeCell ref="A89:I89"/>
    <mergeCell ref="A90:I90"/>
    <mergeCell ref="A106:C106"/>
    <mergeCell ref="D106:E106"/>
    <mergeCell ref="A108:I108"/>
    <mergeCell ref="D109:F109"/>
    <mergeCell ref="D110:F110"/>
    <mergeCell ref="D111:F111"/>
    <mergeCell ref="D112:F112"/>
    <mergeCell ref="A113:C113"/>
    <mergeCell ref="D113:E113"/>
    <mergeCell ref="A114:H114"/>
    <mergeCell ref="A116:I116"/>
    <mergeCell ref="A117:I117"/>
    <mergeCell ref="A136:C136"/>
    <mergeCell ref="D136:E136"/>
    <mergeCell ref="A138:I138"/>
    <mergeCell ref="D139:F139"/>
    <mergeCell ref="D140:F140"/>
    <mergeCell ref="D141:F141"/>
    <mergeCell ref="D142:F142"/>
    <mergeCell ref="D143:F143"/>
    <mergeCell ref="A144:C144"/>
    <mergeCell ref="D144:E144"/>
    <mergeCell ref="A146:I146"/>
    <mergeCell ref="D147:F147"/>
    <mergeCell ref="D148:F148"/>
    <mergeCell ref="A149:C149"/>
    <mergeCell ref="D149:E149"/>
    <mergeCell ref="A150:H150"/>
    <mergeCell ref="A152:I152"/>
    <mergeCell ref="A153:I153"/>
    <mergeCell ref="A161:C161"/>
    <mergeCell ref="D161:E161"/>
    <mergeCell ref="A163:I163"/>
    <mergeCell ref="D164:F164"/>
    <mergeCell ref="D165:F165"/>
    <mergeCell ref="D166:F166"/>
    <mergeCell ref="D167:F167"/>
    <mergeCell ref="D168:F168"/>
    <mergeCell ref="A169:C169"/>
    <mergeCell ref="D169:E169"/>
    <mergeCell ref="A170:H170"/>
    <mergeCell ref="A172:I172"/>
    <mergeCell ref="A173:I173"/>
    <mergeCell ref="A187:C187"/>
    <mergeCell ref="D187:E187"/>
    <mergeCell ref="A189:I189"/>
    <mergeCell ref="D190:F190"/>
    <mergeCell ref="D191:F191"/>
    <mergeCell ref="A192:C192"/>
    <mergeCell ref="D192:E192"/>
    <mergeCell ref="A193:H193"/>
    <mergeCell ref="A195:I195"/>
    <mergeCell ref="A196:I196"/>
    <mergeCell ref="A210:C210"/>
    <mergeCell ref="D210:E210"/>
    <mergeCell ref="A212:I212"/>
    <mergeCell ref="D213:F213"/>
    <mergeCell ref="D214:F214"/>
    <mergeCell ref="D215:F215"/>
    <mergeCell ref="A216:C216"/>
    <mergeCell ref="D216:E216"/>
    <mergeCell ref="A217:H217"/>
    <mergeCell ref="A219:I219"/>
    <mergeCell ref="A220:I220"/>
    <mergeCell ref="A238:C238"/>
    <mergeCell ref="D238:E238"/>
    <mergeCell ref="A240:I240"/>
    <mergeCell ref="D241:F241"/>
    <mergeCell ref="D242:F242"/>
    <mergeCell ref="A243:C243"/>
    <mergeCell ref="D243:E243"/>
    <mergeCell ref="A244:H244"/>
    <mergeCell ref="A246:I246"/>
    <mergeCell ref="A247:I247"/>
    <mergeCell ref="A268:C268"/>
    <mergeCell ref="D268:E268"/>
    <mergeCell ref="A270:I270"/>
    <mergeCell ref="D271:F271"/>
    <mergeCell ref="D272:F272"/>
    <mergeCell ref="D273:F273"/>
    <mergeCell ref="D274:F274"/>
    <mergeCell ref="A275:C275"/>
    <mergeCell ref="D275:E275"/>
    <mergeCell ref="A276:H276"/>
    <mergeCell ref="A278:I278"/>
    <mergeCell ref="A279:I279"/>
    <mergeCell ref="A293:C293"/>
    <mergeCell ref="D293:E293"/>
    <mergeCell ref="A294:H294"/>
    <mergeCell ref="A296:I296"/>
    <mergeCell ref="A297:I297"/>
    <mergeCell ref="A311:C311"/>
    <mergeCell ref="D311:E311"/>
    <mergeCell ref="A313:I313"/>
    <mergeCell ref="D314:F314"/>
    <mergeCell ref="D315:F315"/>
    <mergeCell ref="D316:F316"/>
    <mergeCell ref="A317:C317"/>
    <mergeCell ref="D317:E317"/>
    <mergeCell ref="A319:I319"/>
    <mergeCell ref="D320:F320"/>
    <mergeCell ref="D321:F321"/>
    <mergeCell ref="A322:C322"/>
    <mergeCell ref="D322:E322"/>
    <mergeCell ref="A323:H323"/>
    <mergeCell ref="A325:I325"/>
    <mergeCell ref="A326:I326"/>
    <mergeCell ref="A342:C342"/>
    <mergeCell ref="D342:E342"/>
    <mergeCell ref="A344:I344"/>
    <mergeCell ref="D345:F345"/>
    <mergeCell ref="D346:F346"/>
    <mergeCell ref="D347:F347"/>
    <mergeCell ref="D348:F348"/>
    <mergeCell ref="D349:F349"/>
    <mergeCell ref="D350:F350"/>
    <mergeCell ref="A351:C351"/>
    <mergeCell ref="D351:E351"/>
    <mergeCell ref="A352:H352"/>
    <mergeCell ref="A354:I354"/>
    <mergeCell ref="A355:I355"/>
    <mergeCell ref="A366:C366"/>
    <mergeCell ref="D366:E366"/>
    <mergeCell ref="A368:I368"/>
    <mergeCell ref="D369:F369"/>
    <mergeCell ref="D370:F370"/>
    <mergeCell ref="D371:F371"/>
    <mergeCell ref="A372:C372"/>
    <mergeCell ref="D372:E372"/>
    <mergeCell ref="A373:H373"/>
    <mergeCell ref="A375:I375"/>
    <mergeCell ref="A376:I376"/>
    <mergeCell ref="A396:C396"/>
    <mergeCell ref="D396:E396"/>
    <mergeCell ref="A397:H397"/>
    <mergeCell ref="A399:I399"/>
    <mergeCell ref="A400:I400"/>
    <mergeCell ref="A413:C413"/>
    <mergeCell ref="D413:E413"/>
    <mergeCell ref="A414:H414"/>
    <mergeCell ref="A416:I416"/>
    <mergeCell ref="A417:I417"/>
    <mergeCell ref="A436:C436"/>
    <mergeCell ref="D436:E436"/>
    <mergeCell ref="A438:I438"/>
    <mergeCell ref="D439:F439"/>
    <mergeCell ref="D440:F440"/>
    <mergeCell ref="D441:F441"/>
    <mergeCell ref="D442:F442"/>
    <mergeCell ref="A443:C443"/>
    <mergeCell ref="D443:E443"/>
    <mergeCell ref="A445:I445"/>
    <mergeCell ref="D446:F446"/>
    <mergeCell ref="D447:F447"/>
    <mergeCell ref="A448:C448"/>
    <mergeCell ref="D448:E448"/>
    <mergeCell ref="A449:H449"/>
    <mergeCell ref="A451:I451"/>
    <mergeCell ref="A452:I452"/>
    <mergeCell ref="A467:C467"/>
    <mergeCell ref="D467:E467"/>
    <mergeCell ref="A469:I469"/>
    <mergeCell ref="D470:F470"/>
    <mergeCell ref="D471:F471"/>
    <mergeCell ref="A472:C472"/>
    <mergeCell ref="D472:E472"/>
    <mergeCell ref="A473:H473"/>
    <mergeCell ref="A475:I475"/>
    <mergeCell ref="A476:I476"/>
    <mergeCell ref="A487:C487"/>
    <mergeCell ref="D487:E487"/>
    <mergeCell ref="A489:I489"/>
    <mergeCell ref="D490:F490"/>
    <mergeCell ref="D491:F491"/>
    <mergeCell ref="A492:C492"/>
    <mergeCell ref="D492:E492"/>
    <mergeCell ref="A493:H493"/>
    <mergeCell ref="A495:C495"/>
    <mergeCell ref="D495:E49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77" scale="81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31"/>
  <sheetViews>
    <sheetView showFormulas="false" showGridLines="true" showRowColHeaders="true" showZeros="true" rightToLeft="false" tabSelected="false" showOutlineSymbols="true" defaultGridColor="true" view="normal" topLeftCell="A226" colorId="64" zoomScale="100" zoomScaleNormal="100" zoomScalePageLayoutView="100" workbookViewId="0">
      <selection pane="topLeft" activeCell="G160" activeCellId="0" sqref="G160"/>
    </sheetView>
  </sheetViews>
  <sheetFormatPr defaultColWidth="8.46093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7" min="7" style="0" width="13.14"/>
    <col collapsed="false" customWidth="true" hidden="false" outlineLevel="0" max="9" min="9" style="0" width="29.42"/>
  </cols>
  <sheetData>
    <row r="1" customFormat="false" ht="18" hidden="false" customHeight="false" outlineLevel="0" collapsed="false">
      <c r="A1" s="6" t="s">
        <v>853</v>
      </c>
      <c r="B1" s="6"/>
      <c r="C1" s="6"/>
      <c r="D1" s="6"/>
      <c r="E1" s="6"/>
      <c r="F1" s="6"/>
      <c r="G1" s="6"/>
      <c r="H1" s="6"/>
      <c r="I1" s="6"/>
    </row>
    <row r="2" customFormat="false" ht="15" hidden="false" customHeight="false" outlineLevel="0" collapsed="false">
      <c r="F2" s="8"/>
      <c r="G2" s="8"/>
      <c r="H2" s="8"/>
      <c r="I2" s="7"/>
    </row>
    <row r="3" customFormat="false" ht="15" hidden="false" customHeight="false" outlineLevel="0" collapsed="false">
      <c r="A3" s="9" t="s">
        <v>1</v>
      </c>
      <c r="B3" s="9"/>
      <c r="C3" s="9"/>
      <c r="D3" s="9"/>
      <c r="E3" s="9"/>
      <c r="F3" s="9"/>
      <c r="G3" s="9"/>
      <c r="H3" s="9"/>
      <c r="I3" s="9"/>
    </row>
    <row r="4" customFormat="false" ht="15" hidden="false" customHeight="false" outlineLevel="0" collapsed="false">
      <c r="A4" s="10" t="s">
        <v>2</v>
      </c>
      <c r="B4" s="10"/>
      <c r="C4" s="10"/>
      <c r="D4" s="10"/>
      <c r="E4" s="10"/>
      <c r="F4" s="10"/>
      <c r="G4" s="10"/>
      <c r="H4" s="10"/>
      <c r="I4" s="10"/>
    </row>
    <row r="5" customFormat="false" ht="87" hidden="false" customHeight="true" outlineLevel="0" collapsed="false">
      <c r="A5" s="12" t="s">
        <v>854</v>
      </c>
      <c r="B5" s="13" t="s">
        <v>855</v>
      </c>
      <c r="C5" s="65" t="s">
        <v>856</v>
      </c>
      <c r="D5" s="15" t="s">
        <v>857</v>
      </c>
      <c r="E5" s="15"/>
      <c r="F5" s="15"/>
      <c r="G5" s="15" t="s">
        <v>858</v>
      </c>
      <c r="H5" s="15" t="s">
        <v>10</v>
      </c>
      <c r="I5" s="15" t="s">
        <v>11</v>
      </c>
    </row>
    <row r="6" customFormat="false" ht="87" hidden="false" customHeight="true" outlineLevel="0" collapsed="false">
      <c r="A6" s="66" t="s">
        <v>859</v>
      </c>
      <c r="B6" s="67" t="s">
        <v>860</v>
      </c>
      <c r="C6" s="68" t="s">
        <v>861</v>
      </c>
      <c r="D6" s="69" t="n">
        <f aca="false">F7</f>
        <v>58739.38</v>
      </c>
      <c r="E6" s="69"/>
      <c r="F6" s="69"/>
      <c r="G6" s="70" t="n">
        <f aca="false">G7</f>
        <v>117478.76</v>
      </c>
      <c r="H6" s="70" t="n">
        <f aca="false">H7</f>
        <v>0.62</v>
      </c>
      <c r="I6" s="70" t="n">
        <f aca="false">I7</f>
        <v>72836.8312</v>
      </c>
    </row>
    <row r="7" customFormat="false" ht="15" hidden="false" customHeight="true" outlineLevel="0" collapsed="false">
      <c r="A7" s="24" t="s">
        <v>55</v>
      </c>
      <c r="B7" s="24"/>
      <c r="C7" s="24"/>
      <c r="D7" s="25" t="s">
        <v>56</v>
      </c>
      <c r="E7" s="25"/>
      <c r="F7" s="26" t="n">
        <f aca="false">'Anexo_I-B_-_Controle_de_Pragas'!F22</f>
        <v>58739.38</v>
      </c>
      <c r="G7" s="27" t="n">
        <f aca="false">F7*2</f>
        <v>117478.76</v>
      </c>
      <c r="H7" s="28" t="n">
        <v>0.62</v>
      </c>
      <c r="I7" s="29" t="n">
        <f aca="false">H7*G7</f>
        <v>72836.8312</v>
      </c>
    </row>
    <row r="8" customFormat="false" ht="15" hidden="false" customHeight="false" outlineLevel="0" collapsed="false">
      <c r="A8" s="30"/>
      <c r="B8" s="31"/>
      <c r="C8" s="31"/>
      <c r="D8" s="3"/>
      <c r="E8" s="3"/>
      <c r="F8" s="32"/>
      <c r="G8" s="33"/>
      <c r="H8" s="33"/>
      <c r="I8" s="34"/>
    </row>
    <row r="9" customFormat="false" ht="15" hidden="false" customHeight="false" outlineLevel="0" collapsed="false">
      <c r="A9" s="35" t="s">
        <v>57</v>
      </c>
      <c r="B9" s="35"/>
      <c r="C9" s="35"/>
      <c r="D9" s="35"/>
      <c r="E9" s="35"/>
      <c r="F9" s="35"/>
      <c r="G9" s="35"/>
      <c r="H9" s="35"/>
      <c r="I9" s="35"/>
    </row>
    <row r="10" customFormat="false" ht="53.25" hidden="false" customHeight="true" outlineLevel="0" collapsed="false">
      <c r="A10" s="12" t="s">
        <v>854</v>
      </c>
      <c r="B10" s="13" t="s">
        <v>855</v>
      </c>
      <c r="C10" s="65" t="s">
        <v>856</v>
      </c>
      <c r="D10" s="14" t="s">
        <v>58</v>
      </c>
      <c r="E10" s="14"/>
      <c r="F10" s="14"/>
      <c r="G10" s="15" t="s">
        <v>858</v>
      </c>
      <c r="H10" s="15" t="s">
        <v>10</v>
      </c>
      <c r="I10" s="15" t="s">
        <v>11</v>
      </c>
    </row>
    <row r="11" customFormat="false" ht="60.75" hidden="false" customHeight="true" outlineLevel="0" collapsed="false">
      <c r="A11" s="71" t="s">
        <v>862</v>
      </c>
      <c r="B11" s="72" t="s">
        <v>860</v>
      </c>
      <c r="C11" s="68" t="s">
        <v>861</v>
      </c>
      <c r="D11" s="70" t="n">
        <f aca="false">F12</f>
        <v>946.54</v>
      </c>
      <c r="E11" s="70"/>
      <c r="F11" s="70"/>
      <c r="G11" s="73" t="n">
        <f aca="false">G12</f>
        <v>1893.08</v>
      </c>
      <c r="H11" s="73" t="n">
        <f aca="false">H12</f>
        <v>0.62</v>
      </c>
      <c r="I11" s="73" t="n">
        <f aca="false">I12</f>
        <v>1173.7096</v>
      </c>
    </row>
    <row r="12" customFormat="false" ht="15" hidden="false" customHeight="true" outlineLevel="0" collapsed="false">
      <c r="A12" s="37" t="s">
        <v>59</v>
      </c>
      <c r="B12" s="37"/>
      <c r="C12" s="37"/>
      <c r="D12" s="38" t="s">
        <v>56</v>
      </c>
      <c r="E12" s="38"/>
      <c r="F12" s="39" t="n">
        <f aca="false">'Anexo_I-B_-_Controle_de_Pragas'!F27</f>
        <v>946.54</v>
      </c>
      <c r="G12" s="40" t="n">
        <f aca="false">F12*2</f>
        <v>1893.08</v>
      </c>
      <c r="H12" s="41" t="n">
        <v>0.62</v>
      </c>
      <c r="I12" s="42" t="n">
        <f aca="false">H12*G12</f>
        <v>1173.7096</v>
      </c>
    </row>
    <row r="13" customFormat="false" ht="15" hidden="false" customHeight="true" outlineLevel="0" collapsed="false">
      <c r="A13" s="43" t="s">
        <v>60</v>
      </c>
      <c r="B13" s="43"/>
      <c r="C13" s="43"/>
      <c r="D13" s="43"/>
      <c r="E13" s="43"/>
      <c r="F13" s="43"/>
      <c r="G13" s="43"/>
      <c r="H13" s="43"/>
      <c r="I13" s="44" t="n">
        <f aca="false">SUM(I7+I12)</f>
        <v>74010.5408</v>
      </c>
    </row>
    <row r="14" customFormat="false" ht="15" hidden="false" customHeight="false" outlineLevel="0" collapsed="false">
      <c r="A14" s="30"/>
      <c r="B14" s="31"/>
      <c r="C14" s="31"/>
      <c r="D14" s="3"/>
      <c r="E14" s="3"/>
      <c r="F14" s="32"/>
      <c r="G14" s="33"/>
      <c r="H14" s="33"/>
      <c r="I14" s="34"/>
    </row>
    <row r="15" customFormat="false" ht="15" hidden="false" customHeight="false" outlineLevel="0" collapsed="false">
      <c r="A15" s="9" t="s">
        <v>61</v>
      </c>
      <c r="B15" s="9"/>
      <c r="C15" s="9"/>
      <c r="D15" s="9"/>
      <c r="E15" s="9"/>
      <c r="F15" s="9"/>
      <c r="G15" s="9"/>
      <c r="H15" s="9"/>
      <c r="I15" s="9"/>
    </row>
    <row r="16" customFormat="false" ht="15" hidden="false" customHeight="false" outlineLevel="0" collapsed="false">
      <c r="A16" s="35" t="s">
        <v>62</v>
      </c>
      <c r="B16" s="35"/>
      <c r="C16" s="35"/>
      <c r="D16" s="35"/>
      <c r="E16" s="35"/>
      <c r="F16" s="35"/>
      <c r="G16" s="35"/>
      <c r="H16" s="35"/>
      <c r="I16" s="35"/>
    </row>
    <row r="17" customFormat="false" ht="53.25" hidden="false" customHeight="true" outlineLevel="0" collapsed="false">
      <c r="A17" s="12" t="s">
        <v>854</v>
      </c>
      <c r="B17" s="13" t="s">
        <v>855</v>
      </c>
      <c r="C17" s="65" t="s">
        <v>856</v>
      </c>
      <c r="D17" s="15" t="s">
        <v>857</v>
      </c>
      <c r="E17" s="15"/>
      <c r="F17" s="15"/>
      <c r="G17" s="15" t="s">
        <v>858</v>
      </c>
      <c r="H17" s="15" t="s">
        <v>10</v>
      </c>
      <c r="I17" s="15" t="s">
        <v>11</v>
      </c>
    </row>
    <row r="18" customFormat="false" ht="53.25" hidden="false" customHeight="false" outlineLevel="0" collapsed="false">
      <c r="A18" s="66" t="s">
        <v>859</v>
      </c>
      <c r="B18" s="67" t="s">
        <v>860</v>
      </c>
      <c r="C18" s="68" t="s">
        <v>861</v>
      </c>
      <c r="D18" s="70" t="n">
        <f aca="false">F19</f>
        <v>46406.85</v>
      </c>
      <c r="E18" s="70"/>
      <c r="F18" s="70"/>
      <c r="G18" s="70" t="n">
        <f aca="false">G19</f>
        <v>92813.7</v>
      </c>
      <c r="H18" s="70" t="n">
        <f aca="false">H19</f>
        <v>0.62</v>
      </c>
      <c r="I18" s="70" t="n">
        <f aca="false">I19</f>
        <v>57544.494</v>
      </c>
    </row>
    <row r="19" customFormat="false" ht="15" hidden="false" customHeight="true" outlineLevel="0" collapsed="false">
      <c r="A19" s="24" t="s">
        <v>119</v>
      </c>
      <c r="B19" s="24"/>
      <c r="C19" s="24"/>
      <c r="D19" s="25" t="s">
        <v>56</v>
      </c>
      <c r="E19" s="25"/>
      <c r="F19" s="26" t="n">
        <f aca="false">'Anexo_I-B_-_Controle_de_Pragas'!F52</f>
        <v>46406.85</v>
      </c>
      <c r="G19" s="27" t="n">
        <f aca="false">F19*2</f>
        <v>92813.7</v>
      </c>
      <c r="H19" s="28" t="n">
        <v>0.62</v>
      </c>
      <c r="I19" s="29" t="n">
        <f aca="false">H19*G19</f>
        <v>57544.494</v>
      </c>
    </row>
    <row r="20" customFormat="false" ht="15" hidden="false" customHeight="false" outlineLevel="0" collapsed="false">
      <c r="A20" s="30"/>
      <c r="B20" s="31"/>
      <c r="C20" s="31"/>
      <c r="D20" s="3"/>
      <c r="E20" s="3"/>
      <c r="F20" s="32"/>
      <c r="G20" s="33"/>
      <c r="H20" s="33"/>
      <c r="I20" s="34"/>
    </row>
    <row r="21" customFormat="false" ht="15" hidden="false" customHeight="false" outlineLevel="0" collapsed="false">
      <c r="A21" s="35" t="s">
        <v>120</v>
      </c>
      <c r="B21" s="35"/>
      <c r="C21" s="35"/>
      <c r="D21" s="35"/>
      <c r="E21" s="35"/>
      <c r="F21" s="35"/>
      <c r="G21" s="35"/>
      <c r="H21" s="35"/>
      <c r="I21" s="35"/>
    </row>
    <row r="22" customFormat="false" ht="53.25" hidden="false" customHeight="true" outlineLevel="0" collapsed="false">
      <c r="A22" s="12" t="s">
        <v>854</v>
      </c>
      <c r="B22" s="13" t="s">
        <v>855</v>
      </c>
      <c r="C22" s="65" t="s">
        <v>856</v>
      </c>
      <c r="D22" s="14" t="s">
        <v>58</v>
      </c>
      <c r="E22" s="14"/>
      <c r="F22" s="14"/>
      <c r="G22" s="15" t="s">
        <v>858</v>
      </c>
      <c r="H22" s="15" t="s">
        <v>10</v>
      </c>
      <c r="I22" s="15" t="s">
        <v>11</v>
      </c>
    </row>
    <row r="23" customFormat="false" ht="57.75" hidden="false" customHeight="true" outlineLevel="0" collapsed="false">
      <c r="A23" s="66" t="s">
        <v>862</v>
      </c>
      <c r="B23" s="67" t="s">
        <v>860</v>
      </c>
      <c r="C23" s="68" t="s">
        <v>861</v>
      </c>
      <c r="D23" s="70" t="n">
        <f aca="false">F24</f>
        <v>1916</v>
      </c>
      <c r="E23" s="70"/>
      <c r="F23" s="70"/>
      <c r="G23" s="70" t="n">
        <f aca="false">G24</f>
        <v>3832</v>
      </c>
      <c r="H23" s="70" t="n">
        <f aca="false">H24</f>
        <v>0.62</v>
      </c>
      <c r="I23" s="70" t="n">
        <f aca="false">I24</f>
        <v>2375.84</v>
      </c>
    </row>
    <row r="24" customFormat="false" ht="15" hidden="false" customHeight="true" outlineLevel="0" collapsed="false">
      <c r="A24" s="24" t="s">
        <v>121</v>
      </c>
      <c r="B24" s="24"/>
      <c r="C24" s="24"/>
      <c r="D24" s="25" t="s">
        <v>56</v>
      </c>
      <c r="E24" s="25"/>
      <c r="F24" s="26" t="n">
        <f aca="false">'Anexo_I-B_-_Controle_de_Pragas'!F58</f>
        <v>1916</v>
      </c>
      <c r="G24" s="27" t="n">
        <f aca="false">F24*2</f>
        <v>3832</v>
      </c>
      <c r="H24" s="28" t="n">
        <v>0.62</v>
      </c>
      <c r="I24" s="29" t="n">
        <f aca="false">H24*G24</f>
        <v>2375.84</v>
      </c>
    </row>
    <row r="25" customFormat="false" ht="15" hidden="false" customHeight="true" outlineLevel="0" collapsed="false">
      <c r="A25" s="43" t="s">
        <v>122</v>
      </c>
      <c r="B25" s="43"/>
      <c r="C25" s="43"/>
      <c r="D25" s="43"/>
      <c r="E25" s="43"/>
      <c r="F25" s="43"/>
      <c r="G25" s="43"/>
      <c r="H25" s="43"/>
      <c r="I25" s="44" t="n">
        <f aca="false">SUM(I19+I24)</f>
        <v>59920.334</v>
      </c>
    </row>
    <row r="26" customFormat="false" ht="15" hidden="false" customHeight="false" outlineLevel="0" collapsed="false">
      <c r="A26" s="30"/>
      <c r="B26" s="31"/>
      <c r="C26" s="31"/>
      <c r="D26" s="3"/>
      <c r="E26" s="3"/>
      <c r="F26" s="32"/>
      <c r="G26" s="33"/>
      <c r="H26" s="33"/>
      <c r="I26" s="34"/>
    </row>
    <row r="27" customFormat="false" ht="15" hidden="false" customHeight="false" outlineLevel="0" collapsed="false">
      <c r="A27" s="9" t="s">
        <v>123</v>
      </c>
      <c r="B27" s="9"/>
      <c r="C27" s="9"/>
      <c r="D27" s="9"/>
      <c r="E27" s="9"/>
      <c r="F27" s="9"/>
      <c r="G27" s="9"/>
      <c r="H27" s="9"/>
      <c r="I27" s="9"/>
    </row>
    <row r="28" customFormat="false" ht="15" hidden="false" customHeight="false" outlineLevel="0" collapsed="false">
      <c r="A28" s="35" t="s">
        <v>124</v>
      </c>
      <c r="B28" s="35"/>
      <c r="C28" s="35"/>
      <c r="D28" s="35"/>
      <c r="E28" s="35"/>
      <c r="F28" s="35"/>
      <c r="G28" s="35"/>
      <c r="H28" s="35"/>
      <c r="I28" s="35"/>
    </row>
    <row r="29" customFormat="false" ht="53.25" hidden="false" customHeight="true" outlineLevel="0" collapsed="false">
      <c r="A29" s="12" t="s">
        <v>854</v>
      </c>
      <c r="B29" s="13" t="s">
        <v>855</v>
      </c>
      <c r="C29" s="74" t="s">
        <v>856</v>
      </c>
      <c r="D29" s="15" t="s">
        <v>857</v>
      </c>
      <c r="E29" s="15"/>
      <c r="F29" s="15"/>
      <c r="G29" s="75" t="s">
        <v>858</v>
      </c>
      <c r="H29" s="15" t="s">
        <v>10</v>
      </c>
      <c r="I29" s="15" t="s">
        <v>11</v>
      </c>
    </row>
    <row r="30" customFormat="false" ht="53.25" hidden="false" customHeight="false" outlineLevel="0" collapsed="false">
      <c r="A30" s="66" t="s">
        <v>859</v>
      </c>
      <c r="B30" s="76" t="s">
        <v>860</v>
      </c>
      <c r="C30" s="77" t="s">
        <v>861</v>
      </c>
      <c r="D30" s="78" t="n">
        <f aca="false">F31</f>
        <v>42123.02</v>
      </c>
      <c r="E30" s="78"/>
      <c r="F30" s="78"/>
      <c r="G30" s="70" t="n">
        <f aca="false">G31</f>
        <v>84246.04</v>
      </c>
      <c r="H30" s="79" t="n">
        <f aca="false">H31</f>
        <v>0.62</v>
      </c>
      <c r="I30" s="80" t="n">
        <f aca="false">I31</f>
        <v>52232.5448</v>
      </c>
    </row>
    <row r="31" customFormat="false" ht="15" hidden="false" customHeight="true" outlineLevel="0" collapsed="false">
      <c r="A31" s="47" t="s">
        <v>167</v>
      </c>
      <c r="B31" s="47"/>
      <c r="C31" s="47"/>
      <c r="D31" s="48" t="s">
        <v>56</v>
      </c>
      <c r="E31" s="48"/>
      <c r="F31" s="49" t="n">
        <f aca="false">'Anexo_I-B_-_Controle_de_Pragas'!F79</f>
        <v>42123.02</v>
      </c>
      <c r="G31" s="50" t="n">
        <f aca="false">F31*2</f>
        <v>84246.04</v>
      </c>
      <c r="H31" s="28" t="n">
        <v>0.62</v>
      </c>
      <c r="I31" s="51" t="n">
        <f aca="false">H31*G31</f>
        <v>52232.5448</v>
      </c>
    </row>
    <row r="32" customFormat="false" ht="15" hidden="false" customHeight="false" outlineLevel="0" collapsed="false">
      <c r="A32" s="30"/>
      <c r="B32" s="31"/>
      <c r="C32" s="31"/>
      <c r="D32" s="3"/>
      <c r="E32" s="3"/>
      <c r="F32" s="32"/>
      <c r="G32" s="33"/>
      <c r="H32" s="33"/>
      <c r="I32" s="34"/>
    </row>
    <row r="33" customFormat="false" ht="15" hidden="false" customHeight="false" outlineLevel="0" collapsed="false">
      <c r="A33" s="35" t="s">
        <v>168</v>
      </c>
      <c r="B33" s="35"/>
      <c r="C33" s="35"/>
      <c r="D33" s="35"/>
      <c r="E33" s="35"/>
      <c r="F33" s="35"/>
      <c r="G33" s="35"/>
      <c r="H33" s="35"/>
      <c r="I33" s="35"/>
    </row>
    <row r="34" customFormat="false" ht="53.25" hidden="false" customHeight="true" outlineLevel="0" collapsed="false">
      <c r="A34" s="12" t="s">
        <v>854</v>
      </c>
      <c r="B34" s="13" t="s">
        <v>855</v>
      </c>
      <c r="C34" s="65" t="s">
        <v>856</v>
      </c>
      <c r="D34" s="14" t="s">
        <v>58</v>
      </c>
      <c r="E34" s="14"/>
      <c r="F34" s="14"/>
      <c r="G34" s="15" t="s">
        <v>858</v>
      </c>
      <c r="H34" s="15" t="s">
        <v>10</v>
      </c>
      <c r="I34" s="15" t="s">
        <v>11</v>
      </c>
    </row>
    <row r="35" customFormat="false" ht="61.5" hidden="false" customHeight="true" outlineLevel="0" collapsed="false">
      <c r="A35" s="66" t="s">
        <v>862</v>
      </c>
      <c r="B35" s="67" t="s">
        <v>860</v>
      </c>
      <c r="C35" s="77" t="s">
        <v>861</v>
      </c>
      <c r="D35" s="70" t="n">
        <f aca="false">F36</f>
        <v>2342</v>
      </c>
      <c r="E35" s="70"/>
      <c r="F35" s="70"/>
      <c r="G35" s="70" t="n">
        <f aca="false">G36</f>
        <v>4684</v>
      </c>
      <c r="H35" s="70" t="n">
        <f aca="false">H36</f>
        <v>0.62</v>
      </c>
      <c r="I35" s="70" t="n">
        <f aca="false">I36</f>
        <v>2904.08</v>
      </c>
    </row>
    <row r="36" customFormat="false" ht="15" hidden="false" customHeight="true" outlineLevel="0" collapsed="false">
      <c r="A36" s="24" t="s">
        <v>169</v>
      </c>
      <c r="B36" s="24"/>
      <c r="C36" s="24"/>
      <c r="D36" s="25" t="s">
        <v>56</v>
      </c>
      <c r="E36" s="25"/>
      <c r="F36" s="26" t="n">
        <f aca="false">'Anexo_I-B_-_Controle_de_Pragas'!F86</f>
        <v>2342</v>
      </c>
      <c r="G36" s="27" t="n">
        <f aca="false">F36*2</f>
        <v>4684</v>
      </c>
      <c r="H36" s="28" t="n">
        <v>0.62</v>
      </c>
      <c r="I36" s="29" t="n">
        <f aca="false">H36*G36</f>
        <v>2904.08</v>
      </c>
    </row>
    <row r="37" customFormat="false" ht="15" hidden="false" customHeight="true" outlineLevel="0" collapsed="false">
      <c r="A37" s="43" t="s">
        <v>170</v>
      </c>
      <c r="B37" s="43"/>
      <c r="C37" s="43"/>
      <c r="D37" s="43"/>
      <c r="E37" s="43"/>
      <c r="F37" s="43"/>
      <c r="G37" s="43"/>
      <c r="H37" s="43"/>
      <c r="I37" s="44" t="n">
        <f aca="false">SUM(I31+I36)</f>
        <v>55136.6248</v>
      </c>
    </row>
    <row r="38" customFormat="false" ht="15" hidden="false" customHeight="false" outlineLevel="0" collapsed="false">
      <c r="A38" s="30"/>
      <c r="B38" s="31"/>
      <c r="C38" s="31"/>
      <c r="D38" s="3"/>
      <c r="E38" s="3"/>
      <c r="F38" s="32"/>
      <c r="G38" s="33"/>
      <c r="H38" s="33"/>
      <c r="I38" s="34"/>
    </row>
    <row r="39" customFormat="false" ht="15" hidden="false" customHeight="false" outlineLevel="0" collapsed="false">
      <c r="A39" s="9" t="s">
        <v>171</v>
      </c>
      <c r="B39" s="9"/>
      <c r="C39" s="9"/>
      <c r="D39" s="9"/>
      <c r="E39" s="9"/>
      <c r="F39" s="9"/>
      <c r="G39" s="9"/>
      <c r="H39" s="9"/>
      <c r="I39" s="9"/>
    </row>
    <row r="40" customFormat="false" ht="15" hidden="false" customHeight="false" outlineLevel="0" collapsed="false">
      <c r="A40" s="35" t="s">
        <v>172</v>
      </c>
      <c r="B40" s="35"/>
      <c r="C40" s="35"/>
      <c r="D40" s="35"/>
      <c r="E40" s="35"/>
      <c r="F40" s="35"/>
      <c r="G40" s="35"/>
      <c r="H40" s="35"/>
      <c r="I40" s="35"/>
    </row>
    <row r="41" customFormat="false" ht="53.25" hidden="false" customHeight="true" outlineLevel="0" collapsed="false">
      <c r="A41" s="12" t="s">
        <v>854</v>
      </c>
      <c r="B41" s="13" t="s">
        <v>855</v>
      </c>
      <c r="C41" s="65" t="s">
        <v>856</v>
      </c>
      <c r="D41" s="15" t="s">
        <v>857</v>
      </c>
      <c r="E41" s="15"/>
      <c r="F41" s="15"/>
      <c r="G41" s="15" t="s">
        <v>858</v>
      </c>
      <c r="H41" s="15" t="s">
        <v>10</v>
      </c>
      <c r="I41" s="15" t="s">
        <v>11</v>
      </c>
    </row>
    <row r="42" customFormat="false" ht="53.25" hidden="false" customHeight="false" outlineLevel="0" collapsed="false">
      <c r="A42" s="66" t="s">
        <v>859</v>
      </c>
      <c r="B42" s="67" t="s">
        <v>860</v>
      </c>
      <c r="C42" s="77" t="s">
        <v>861</v>
      </c>
      <c r="D42" s="70" t="n">
        <f aca="false">F43</f>
        <v>25752.11</v>
      </c>
      <c r="E42" s="70"/>
      <c r="F42" s="70"/>
      <c r="G42" s="70" t="n">
        <f aca="false">G43</f>
        <v>51504.22</v>
      </c>
      <c r="H42" s="70" t="n">
        <f aca="false">H43</f>
        <v>0.62</v>
      </c>
      <c r="I42" s="70" t="n">
        <f aca="false">I43</f>
        <v>31932.6164</v>
      </c>
    </row>
    <row r="43" customFormat="false" ht="15" hidden="false" customHeight="true" outlineLevel="0" collapsed="false">
      <c r="A43" s="24" t="s">
        <v>214</v>
      </c>
      <c r="B43" s="24"/>
      <c r="C43" s="24"/>
      <c r="D43" s="25" t="s">
        <v>56</v>
      </c>
      <c r="E43" s="25"/>
      <c r="F43" s="26" t="n">
        <f aca="false">'Anexo_I-B_-_Controle_de_Pragas'!F106</f>
        <v>25752.11</v>
      </c>
      <c r="G43" s="27" t="n">
        <f aca="false">F43*2</f>
        <v>51504.22</v>
      </c>
      <c r="H43" s="28" t="n">
        <v>0.62</v>
      </c>
      <c r="I43" s="29" t="n">
        <f aca="false">H43*G43</f>
        <v>31932.6164</v>
      </c>
    </row>
    <row r="44" customFormat="false" ht="15" hidden="false" customHeight="false" outlineLevel="0" collapsed="false">
      <c r="A44" s="30"/>
      <c r="B44" s="31"/>
      <c r="C44" s="31"/>
      <c r="D44" s="3"/>
      <c r="E44" s="3"/>
      <c r="F44" s="32"/>
      <c r="G44" s="33"/>
      <c r="H44" s="33"/>
      <c r="I44" s="34"/>
    </row>
    <row r="45" customFormat="false" ht="15" hidden="false" customHeight="false" outlineLevel="0" collapsed="false">
      <c r="A45" s="35" t="s">
        <v>215</v>
      </c>
      <c r="B45" s="35"/>
      <c r="C45" s="35"/>
      <c r="D45" s="35"/>
      <c r="E45" s="35"/>
      <c r="F45" s="35"/>
      <c r="G45" s="35"/>
      <c r="H45" s="35"/>
      <c r="I45" s="35"/>
    </row>
    <row r="46" customFormat="false" ht="53.25" hidden="false" customHeight="true" outlineLevel="0" collapsed="false">
      <c r="A46" s="12" t="s">
        <v>854</v>
      </c>
      <c r="B46" s="13" t="s">
        <v>855</v>
      </c>
      <c r="C46" s="65" t="s">
        <v>856</v>
      </c>
      <c r="D46" s="14" t="s">
        <v>216</v>
      </c>
      <c r="E46" s="14"/>
      <c r="F46" s="14"/>
      <c r="G46" s="15" t="s">
        <v>858</v>
      </c>
      <c r="H46" s="15" t="s">
        <v>10</v>
      </c>
      <c r="I46" s="15" t="s">
        <v>11</v>
      </c>
    </row>
    <row r="47" customFormat="false" ht="27" hidden="false" customHeight="false" outlineLevel="0" collapsed="false">
      <c r="A47" s="66" t="s">
        <v>863</v>
      </c>
      <c r="B47" s="67" t="s">
        <v>860</v>
      </c>
      <c r="C47" s="77" t="s">
        <v>861</v>
      </c>
      <c r="D47" s="70" t="n">
        <f aca="false">F48</f>
        <v>2490.55</v>
      </c>
      <c r="E47" s="70"/>
      <c r="F47" s="70"/>
      <c r="G47" s="70" t="n">
        <f aca="false">G48</f>
        <v>4981.1</v>
      </c>
      <c r="H47" s="70" t="n">
        <f aca="false">H48</f>
        <v>0.62</v>
      </c>
      <c r="I47" s="70" t="n">
        <f aca="false">I48</f>
        <v>3088.282</v>
      </c>
    </row>
    <row r="48" customFormat="false" ht="15" hidden="false" customHeight="true" outlineLevel="0" collapsed="false">
      <c r="A48" s="24" t="s">
        <v>169</v>
      </c>
      <c r="B48" s="24"/>
      <c r="C48" s="24"/>
      <c r="D48" s="25" t="s">
        <v>56</v>
      </c>
      <c r="E48" s="25"/>
      <c r="F48" s="26" t="n">
        <f aca="false">'Anexo_I-B_-_Controle_de_Pragas'!F113</f>
        <v>2490.55</v>
      </c>
      <c r="G48" s="27" t="n">
        <f aca="false">F48*2</f>
        <v>4981.1</v>
      </c>
      <c r="H48" s="28" t="n">
        <v>0.62</v>
      </c>
      <c r="I48" s="29" t="n">
        <f aca="false">H48*G48</f>
        <v>3088.282</v>
      </c>
    </row>
    <row r="49" customFormat="false" ht="15" hidden="false" customHeight="true" outlineLevel="0" collapsed="false">
      <c r="A49" s="43" t="s">
        <v>217</v>
      </c>
      <c r="B49" s="43"/>
      <c r="C49" s="43"/>
      <c r="D49" s="43"/>
      <c r="E49" s="43"/>
      <c r="F49" s="43"/>
      <c r="G49" s="43"/>
      <c r="H49" s="43"/>
      <c r="I49" s="44" t="n">
        <f aca="false">SUM(I43+I48)</f>
        <v>35020.8984</v>
      </c>
    </row>
    <row r="50" customFormat="false" ht="15" hidden="false" customHeight="false" outlineLevel="0" collapsed="false">
      <c r="A50" s="30"/>
      <c r="B50" s="31"/>
      <c r="C50" s="31"/>
      <c r="D50" s="3"/>
      <c r="E50" s="3"/>
      <c r="F50" s="32"/>
      <c r="G50" s="33"/>
      <c r="H50" s="33"/>
      <c r="I50" s="34"/>
    </row>
    <row r="51" customFormat="false" ht="15" hidden="false" customHeight="false" outlineLevel="0" collapsed="false">
      <c r="A51" s="9" t="s">
        <v>218</v>
      </c>
      <c r="B51" s="9"/>
      <c r="C51" s="9"/>
      <c r="D51" s="9"/>
      <c r="E51" s="9"/>
      <c r="F51" s="9"/>
      <c r="G51" s="9"/>
      <c r="H51" s="9"/>
      <c r="I51" s="9"/>
    </row>
    <row r="52" customFormat="false" ht="15" hidden="false" customHeight="false" outlineLevel="0" collapsed="false">
      <c r="A52" s="35" t="s">
        <v>219</v>
      </c>
      <c r="B52" s="35"/>
      <c r="C52" s="35"/>
      <c r="D52" s="35"/>
      <c r="E52" s="35"/>
      <c r="F52" s="35"/>
      <c r="G52" s="35"/>
      <c r="H52" s="35"/>
      <c r="I52" s="35"/>
    </row>
    <row r="53" customFormat="false" ht="53.25" hidden="false" customHeight="true" outlineLevel="0" collapsed="false">
      <c r="A53" s="12" t="s">
        <v>854</v>
      </c>
      <c r="B53" s="13" t="s">
        <v>855</v>
      </c>
      <c r="C53" s="65" t="s">
        <v>856</v>
      </c>
      <c r="D53" s="15" t="s">
        <v>857</v>
      </c>
      <c r="E53" s="15"/>
      <c r="F53" s="15"/>
      <c r="G53" s="15" t="s">
        <v>858</v>
      </c>
      <c r="H53" s="15" t="s">
        <v>10</v>
      </c>
      <c r="I53" s="15" t="s">
        <v>11</v>
      </c>
    </row>
    <row r="54" customFormat="false" ht="53.25" hidden="false" customHeight="false" outlineLevel="0" collapsed="false">
      <c r="A54" s="66" t="s">
        <v>859</v>
      </c>
      <c r="B54" s="67" t="s">
        <v>860</v>
      </c>
      <c r="C54" s="77" t="s">
        <v>861</v>
      </c>
      <c r="D54" s="70" t="n">
        <f aca="false">F55</f>
        <v>38667.29</v>
      </c>
      <c r="E54" s="70"/>
      <c r="F54" s="70"/>
      <c r="G54" s="70" t="n">
        <f aca="false">G55</f>
        <v>77334.58</v>
      </c>
      <c r="H54" s="70" t="n">
        <f aca="false">H55</f>
        <v>0.62</v>
      </c>
      <c r="I54" s="70" t="n">
        <f aca="false">I55</f>
        <v>47947.4396</v>
      </c>
    </row>
    <row r="55" customFormat="false" ht="15" hidden="false" customHeight="true" outlineLevel="0" collapsed="false">
      <c r="A55" s="24" t="s">
        <v>270</v>
      </c>
      <c r="B55" s="24"/>
      <c r="C55" s="24"/>
      <c r="D55" s="25" t="s">
        <v>56</v>
      </c>
      <c r="E55" s="25"/>
      <c r="F55" s="26" t="n">
        <f aca="false">'Anexo_I-B_-_Controle_de_Pragas'!F136</f>
        <v>38667.29</v>
      </c>
      <c r="G55" s="27" t="n">
        <f aca="false">F55*2</f>
        <v>77334.58</v>
      </c>
      <c r="H55" s="28" t="n">
        <v>0.62</v>
      </c>
      <c r="I55" s="29" t="n">
        <f aca="false">H55*G55</f>
        <v>47947.4396</v>
      </c>
    </row>
    <row r="56" customFormat="false" ht="15" hidden="false" customHeight="false" outlineLevel="0" collapsed="false">
      <c r="A56" s="30"/>
      <c r="B56" s="31"/>
      <c r="C56" s="31"/>
      <c r="D56" s="3"/>
      <c r="E56" s="3"/>
      <c r="F56" s="32"/>
      <c r="G56" s="33"/>
      <c r="H56" s="33"/>
      <c r="I56" s="34"/>
    </row>
    <row r="57" customFormat="false" ht="15" hidden="false" customHeight="false" outlineLevel="0" collapsed="false">
      <c r="A57" s="35" t="s">
        <v>271</v>
      </c>
      <c r="B57" s="35"/>
      <c r="C57" s="35"/>
      <c r="D57" s="35"/>
      <c r="E57" s="35"/>
      <c r="F57" s="35"/>
      <c r="G57" s="35"/>
      <c r="H57" s="35"/>
      <c r="I57" s="35"/>
    </row>
    <row r="58" customFormat="false" ht="53.25" hidden="false" customHeight="true" outlineLevel="0" collapsed="false">
      <c r="A58" s="12" t="s">
        <v>854</v>
      </c>
      <c r="B58" s="13" t="s">
        <v>855</v>
      </c>
      <c r="C58" s="65" t="s">
        <v>856</v>
      </c>
      <c r="D58" s="14" t="s">
        <v>58</v>
      </c>
      <c r="E58" s="14"/>
      <c r="F58" s="14"/>
      <c r="G58" s="15" t="s">
        <v>858</v>
      </c>
      <c r="H58" s="15" t="s">
        <v>10</v>
      </c>
      <c r="I58" s="15" t="s">
        <v>11</v>
      </c>
    </row>
    <row r="59" customFormat="false" ht="57" hidden="false" customHeight="true" outlineLevel="0" collapsed="false">
      <c r="A59" s="66" t="s">
        <v>862</v>
      </c>
      <c r="B59" s="67" t="s">
        <v>860</v>
      </c>
      <c r="C59" s="67" t="s">
        <v>861</v>
      </c>
      <c r="D59" s="70" t="n">
        <f aca="false">F60</f>
        <v>3475.87</v>
      </c>
      <c r="E59" s="70"/>
      <c r="F59" s="70"/>
      <c r="G59" s="70" t="n">
        <f aca="false">G60</f>
        <v>6951.74</v>
      </c>
      <c r="H59" s="70" t="n">
        <f aca="false">H60</f>
        <v>0.62</v>
      </c>
      <c r="I59" s="70" t="n">
        <f aca="false">I60</f>
        <v>4310.0788</v>
      </c>
    </row>
    <row r="60" customFormat="false" ht="15" hidden="false" customHeight="true" outlineLevel="0" collapsed="false">
      <c r="A60" s="24" t="s">
        <v>272</v>
      </c>
      <c r="B60" s="24"/>
      <c r="C60" s="24"/>
      <c r="D60" s="25" t="s">
        <v>56</v>
      </c>
      <c r="E60" s="25"/>
      <c r="F60" s="26" t="n">
        <f aca="false">'Anexo_I-B_-_Controle_de_Pragas'!F144</f>
        <v>3475.87</v>
      </c>
      <c r="G60" s="27" t="n">
        <f aca="false">F60*2</f>
        <v>6951.74</v>
      </c>
      <c r="H60" s="28" t="n">
        <v>0.62</v>
      </c>
      <c r="I60" s="29" t="n">
        <f aca="false">H60*G60</f>
        <v>4310.0788</v>
      </c>
    </row>
    <row r="61" customFormat="false" ht="15" hidden="false" customHeight="false" outlineLevel="0" collapsed="false">
      <c r="A61" s="30"/>
      <c r="B61" s="31"/>
      <c r="C61" s="31"/>
      <c r="D61" s="3"/>
      <c r="E61" s="3"/>
      <c r="F61" s="32"/>
      <c r="G61" s="33"/>
      <c r="H61" s="33"/>
      <c r="I61" s="34"/>
    </row>
    <row r="62" customFormat="false" ht="15" hidden="false" customHeight="false" outlineLevel="0" collapsed="false">
      <c r="A62" s="35" t="s">
        <v>273</v>
      </c>
      <c r="B62" s="35"/>
      <c r="C62" s="35"/>
      <c r="D62" s="35"/>
      <c r="E62" s="35"/>
      <c r="F62" s="35"/>
      <c r="G62" s="35"/>
      <c r="H62" s="35"/>
      <c r="I62" s="35"/>
    </row>
    <row r="63" customFormat="false" ht="53.25" hidden="false" customHeight="true" outlineLevel="0" collapsed="false">
      <c r="A63" s="12" t="s">
        <v>854</v>
      </c>
      <c r="B63" s="13" t="s">
        <v>855</v>
      </c>
      <c r="C63" s="65" t="s">
        <v>856</v>
      </c>
      <c r="D63" s="14" t="s">
        <v>216</v>
      </c>
      <c r="E63" s="14"/>
      <c r="F63" s="14"/>
      <c r="G63" s="15" t="s">
        <v>858</v>
      </c>
      <c r="H63" s="15" t="s">
        <v>10</v>
      </c>
      <c r="I63" s="15" t="s">
        <v>11</v>
      </c>
    </row>
    <row r="64" customFormat="false" ht="27" hidden="false" customHeight="false" outlineLevel="0" collapsed="false">
      <c r="A64" s="66" t="s">
        <v>863</v>
      </c>
      <c r="B64" s="67" t="s">
        <v>860</v>
      </c>
      <c r="C64" s="67" t="s">
        <v>861</v>
      </c>
      <c r="D64" s="70" t="n">
        <f aca="false">F65</f>
        <v>144.59</v>
      </c>
      <c r="E64" s="70"/>
      <c r="F64" s="70"/>
      <c r="G64" s="70" t="n">
        <f aca="false">G65</f>
        <v>289.18</v>
      </c>
      <c r="H64" s="70" t="n">
        <f aca="false">H65</f>
        <v>0.62</v>
      </c>
      <c r="I64" s="70" t="n">
        <f aca="false">I65</f>
        <v>179.2916</v>
      </c>
    </row>
    <row r="65" customFormat="false" ht="15" hidden="false" customHeight="true" outlineLevel="0" collapsed="false">
      <c r="A65" s="24" t="s">
        <v>59</v>
      </c>
      <c r="B65" s="24"/>
      <c r="C65" s="24"/>
      <c r="D65" s="25" t="s">
        <v>56</v>
      </c>
      <c r="E65" s="25"/>
      <c r="F65" s="26" t="n">
        <f aca="false">'Anexo_I-B_-_Controle_de_Pragas'!F149</f>
        <v>144.59</v>
      </c>
      <c r="G65" s="27" t="n">
        <f aca="false">F65*2</f>
        <v>289.18</v>
      </c>
      <c r="H65" s="28" t="n">
        <v>0.62</v>
      </c>
      <c r="I65" s="29" t="n">
        <f aca="false">H65*G65</f>
        <v>179.2916</v>
      </c>
    </row>
    <row r="66" customFormat="false" ht="15" hidden="false" customHeight="true" outlineLevel="0" collapsed="false">
      <c r="A66" s="43" t="s">
        <v>274</v>
      </c>
      <c r="B66" s="43"/>
      <c r="C66" s="43"/>
      <c r="D66" s="43"/>
      <c r="E66" s="43"/>
      <c r="F66" s="43"/>
      <c r="G66" s="43"/>
      <c r="H66" s="43"/>
      <c r="I66" s="44" t="n">
        <f aca="false">SUM(I55+I60+I65)</f>
        <v>52436.81</v>
      </c>
    </row>
    <row r="67" customFormat="false" ht="15" hidden="false" customHeight="false" outlineLevel="0" collapsed="false">
      <c r="A67" s="30"/>
      <c r="B67" s="31"/>
      <c r="C67" s="31"/>
      <c r="D67" s="3"/>
      <c r="E67" s="3"/>
      <c r="F67" s="32"/>
      <c r="G67" s="33"/>
      <c r="H67" s="33"/>
      <c r="I67" s="34"/>
    </row>
    <row r="68" customFormat="false" ht="15" hidden="false" customHeight="false" outlineLevel="0" collapsed="false">
      <c r="A68" s="9" t="s">
        <v>275</v>
      </c>
      <c r="B68" s="9"/>
      <c r="C68" s="9"/>
      <c r="D68" s="9"/>
      <c r="E68" s="9"/>
      <c r="F68" s="9"/>
      <c r="G68" s="9"/>
      <c r="H68" s="9"/>
      <c r="I68" s="9"/>
    </row>
    <row r="69" customFormat="false" ht="15" hidden="false" customHeight="false" outlineLevel="0" collapsed="false">
      <c r="A69" s="35" t="s">
        <v>276</v>
      </c>
      <c r="B69" s="35"/>
      <c r="C69" s="35"/>
      <c r="D69" s="35"/>
      <c r="E69" s="35"/>
      <c r="F69" s="35"/>
      <c r="G69" s="35"/>
      <c r="H69" s="35"/>
      <c r="I69" s="35"/>
    </row>
    <row r="70" customFormat="false" ht="53.25" hidden="false" customHeight="true" outlineLevel="0" collapsed="false">
      <c r="A70" s="12" t="s">
        <v>854</v>
      </c>
      <c r="B70" s="13" t="s">
        <v>855</v>
      </c>
      <c r="C70" s="65" t="s">
        <v>856</v>
      </c>
      <c r="D70" s="15" t="s">
        <v>857</v>
      </c>
      <c r="E70" s="15"/>
      <c r="F70" s="15"/>
      <c r="G70" s="15" t="s">
        <v>858</v>
      </c>
      <c r="H70" s="15" t="s">
        <v>10</v>
      </c>
      <c r="I70" s="15" t="s">
        <v>11</v>
      </c>
    </row>
    <row r="71" customFormat="false" ht="53.25" hidden="false" customHeight="false" outlineLevel="0" collapsed="false">
      <c r="A71" s="66" t="s">
        <v>859</v>
      </c>
      <c r="B71" s="67" t="s">
        <v>860</v>
      </c>
      <c r="C71" s="67" t="s">
        <v>861</v>
      </c>
      <c r="D71" s="70" t="n">
        <f aca="false">F72</f>
        <v>34990.37</v>
      </c>
      <c r="E71" s="70"/>
      <c r="F71" s="70"/>
      <c r="G71" s="70" t="n">
        <f aca="false">G72</f>
        <v>69980.74</v>
      </c>
      <c r="H71" s="70" t="n">
        <f aca="false">H72</f>
        <v>0.62</v>
      </c>
      <c r="I71" s="70" t="n">
        <f aca="false">I72</f>
        <v>43388.0588</v>
      </c>
    </row>
    <row r="72" customFormat="false" ht="15" hidden="false" customHeight="true" outlineLevel="0" collapsed="false">
      <c r="A72" s="24" t="s">
        <v>291</v>
      </c>
      <c r="B72" s="24"/>
      <c r="C72" s="24"/>
      <c r="D72" s="25" t="s">
        <v>56</v>
      </c>
      <c r="E72" s="25"/>
      <c r="F72" s="26" t="n">
        <f aca="false">'Anexo_I-B_-_Controle_de_Pragas'!F161</f>
        <v>34990.37</v>
      </c>
      <c r="G72" s="27" t="n">
        <f aca="false">F72*2</f>
        <v>69980.74</v>
      </c>
      <c r="H72" s="28" t="n">
        <v>0.62</v>
      </c>
      <c r="I72" s="29" t="n">
        <f aca="false">H72*G72</f>
        <v>43388.0588</v>
      </c>
    </row>
    <row r="73" customFormat="false" ht="15" hidden="false" customHeight="false" outlineLevel="0" collapsed="false">
      <c r="A73" s="30"/>
      <c r="B73" s="31"/>
      <c r="C73" s="31"/>
      <c r="D73" s="3"/>
      <c r="E73" s="3"/>
      <c r="F73" s="32"/>
      <c r="G73" s="33"/>
      <c r="H73" s="33"/>
      <c r="I73" s="34"/>
    </row>
    <row r="74" customFormat="false" ht="15" hidden="false" customHeight="false" outlineLevel="0" collapsed="false">
      <c r="A74" s="35" t="s">
        <v>292</v>
      </c>
      <c r="B74" s="35"/>
      <c r="C74" s="35"/>
      <c r="D74" s="35"/>
      <c r="E74" s="35"/>
      <c r="F74" s="35"/>
      <c r="G74" s="35"/>
      <c r="H74" s="35"/>
      <c r="I74" s="35"/>
    </row>
    <row r="75" customFormat="false" ht="53.25" hidden="false" customHeight="true" outlineLevel="0" collapsed="false">
      <c r="A75" s="12" t="s">
        <v>854</v>
      </c>
      <c r="B75" s="13" t="s">
        <v>855</v>
      </c>
      <c r="C75" s="65" t="s">
        <v>856</v>
      </c>
      <c r="D75" s="14" t="s">
        <v>58</v>
      </c>
      <c r="E75" s="14"/>
      <c r="F75" s="14"/>
      <c r="G75" s="15" t="s">
        <v>858</v>
      </c>
      <c r="H75" s="15" t="s">
        <v>10</v>
      </c>
      <c r="I75" s="15" t="s">
        <v>11</v>
      </c>
    </row>
    <row r="76" customFormat="false" ht="58.5" hidden="false" customHeight="true" outlineLevel="0" collapsed="false">
      <c r="A76" s="66" t="s">
        <v>862</v>
      </c>
      <c r="B76" s="67" t="s">
        <v>860</v>
      </c>
      <c r="C76" s="67" t="s">
        <v>861</v>
      </c>
      <c r="D76" s="70" t="n">
        <f aca="false">F77</f>
        <v>4737.24</v>
      </c>
      <c r="E76" s="70"/>
      <c r="F76" s="70"/>
      <c r="G76" s="70" t="n">
        <f aca="false">G77</f>
        <v>9474.48</v>
      </c>
      <c r="H76" s="70" t="n">
        <f aca="false">H77</f>
        <v>0.62</v>
      </c>
      <c r="I76" s="70" t="n">
        <f aca="false">I77</f>
        <v>5874.1776</v>
      </c>
    </row>
    <row r="77" customFormat="false" ht="15" hidden="false" customHeight="true" outlineLevel="0" collapsed="false">
      <c r="A77" s="24" t="s">
        <v>272</v>
      </c>
      <c r="B77" s="24"/>
      <c r="C77" s="24"/>
      <c r="D77" s="25" t="s">
        <v>56</v>
      </c>
      <c r="E77" s="25"/>
      <c r="F77" s="26" t="n">
        <f aca="false">'Anexo_I-B_-_Controle_de_Pragas'!F169</f>
        <v>4737.24</v>
      </c>
      <c r="G77" s="27" t="n">
        <f aca="false">F77*2</f>
        <v>9474.48</v>
      </c>
      <c r="H77" s="28" t="n">
        <v>0.62</v>
      </c>
      <c r="I77" s="29" t="n">
        <f aca="false">H77*G77</f>
        <v>5874.1776</v>
      </c>
    </row>
    <row r="78" customFormat="false" ht="15" hidden="false" customHeight="true" outlineLevel="0" collapsed="false">
      <c r="A78" s="43" t="s">
        <v>293</v>
      </c>
      <c r="B78" s="43"/>
      <c r="C78" s="43"/>
      <c r="D78" s="43"/>
      <c r="E78" s="43"/>
      <c r="F78" s="43"/>
      <c r="G78" s="43"/>
      <c r="H78" s="43"/>
      <c r="I78" s="44" t="n">
        <f aca="false">SUM(I72+I77)</f>
        <v>49262.2364</v>
      </c>
    </row>
    <row r="79" customFormat="false" ht="15" hidden="false" customHeight="false" outlineLevel="0" collapsed="false">
      <c r="A79" s="30"/>
      <c r="B79" s="31"/>
      <c r="C79" s="31"/>
      <c r="D79" s="3"/>
      <c r="E79" s="3"/>
      <c r="F79" s="32"/>
      <c r="G79" s="33"/>
      <c r="H79" s="33"/>
      <c r="I79" s="34"/>
    </row>
    <row r="80" customFormat="false" ht="15" hidden="false" customHeight="false" outlineLevel="0" collapsed="false">
      <c r="A80" s="9" t="s">
        <v>294</v>
      </c>
      <c r="B80" s="9"/>
      <c r="C80" s="9"/>
      <c r="D80" s="9"/>
      <c r="E80" s="9"/>
      <c r="F80" s="9"/>
      <c r="G80" s="9"/>
      <c r="H80" s="9"/>
      <c r="I80" s="9"/>
    </row>
    <row r="81" customFormat="false" ht="15" hidden="false" customHeight="false" outlineLevel="0" collapsed="false">
      <c r="A81" s="35" t="s">
        <v>295</v>
      </c>
      <c r="B81" s="35"/>
      <c r="C81" s="35"/>
      <c r="D81" s="35"/>
      <c r="E81" s="35"/>
      <c r="F81" s="35"/>
      <c r="G81" s="35"/>
      <c r="H81" s="35"/>
      <c r="I81" s="35"/>
    </row>
    <row r="82" customFormat="false" ht="53.25" hidden="false" customHeight="true" outlineLevel="0" collapsed="false">
      <c r="A82" s="12" t="s">
        <v>854</v>
      </c>
      <c r="B82" s="13" t="s">
        <v>855</v>
      </c>
      <c r="C82" s="65" t="s">
        <v>856</v>
      </c>
      <c r="D82" s="15" t="s">
        <v>857</v>
      </c>
      <c r="E82" s="15"/>
      <c r="F82" s="15"/>
      <c r="G82" s="15" t="s">
        <v>858</v>
      </c>
      <c r="H82" s="15" t="s">
        <v>10</v>
      </c>
      <c r="I82" s="15" t="s">
        <v>11</v>
      </c>
    </row>
    <row r="83" customFormat="false" ht="53.25" hidden="false" customHeight="false" outlineLevel="0" collapsed="false">
      <c r="A83" s="66" t="s">
        <v>859</v>
      </c>
      <c r="B83" s="67" t="s">
        <v>860</v>
      </c>
      <c r="C83" s="67" t="s">
        <v>861</v>
      </c>
      <c r="D83" s="70" t="n">
        <f aca="false">F84</f>
        <v>26779.49</v>
      </c>
      <c r="E83" s="70"/>
      <c r="F83" s="70"/>
      <c r="G83" s="70" t="n">
        <f aca="false">G84</f>
        <v>53558.98</v>
      </c>
      <c r="H83" s="70" t="n">
        <f aca="false">H84</f>
        <v>0.62</v>
      </c>
      <c r="I83" s="70" t="n">
        <f aca="false">I84</f>
        <v>33206.5676</v>
      </c>
    </row>
    <row r="84" customFormat="false" ht="15" hidden="false" customHeight="true" outlineLevel="0" collapsed="false">
      <c r="A84" s="24" t="s">
        <v>330</v>
      </c>
      <c r="B84" s="24"/>
      <c r="C84" s="24"/>
      <c r="D84" s="25" t="s">
        <v>56</v>
      </c>
      <c r="E84" s="25"/>
      <c r="F84" s="26" t="n">
        <f aca="false">'Anexo_I-B_-_Controle_de_Pragas'!F187</f>
        <v>26779.49</v>
      </c>
      <c r="G84" s="27" t="n">
        <f aca="false">F84*2</f>
        <v>53558.98</v>
      </c>
      <c r="H84" s="28" t="n">
        <v>0.62</v>
      </c>
      <c r="I84" s="29" t="n">
        <f aca="false">H84*G84</f>
        <v>33206.5676</v>
      </c>
    </row>
    <row r="85" customFormat="false" ht="15" hidden="false" customHeight="false" outlineLevel="0" collapsed="false">
      <c r="A85" s="30"/>
      <c r="B85" s="31"/>
      <c r="C85" s="31"/>
      <c r="D85" s="3"/>
      <c r="E85" s="3"/>
      <c r="F85" s="32"/>
      <c r="G85" s="33"/>
      <c r="H85" s="33"/>
      <c r="I85" s="34"/>
    </row>
    <row r="86" customFormat="false" ht="15" hidden="false" customHeight="false" outlineLevel="0" collapsed="false">
      <c r="A86" s="35" t="s">
        <v>331</v>
      </c>
      <c r="B86" s="35"/>
      <c r="C86" s="35"/>
      <c r="D86" s="35"/>
      <c r="E86" s="35"/>
      <c r="F86" s="35"/>
      <c r="G86" s="35"/>
      <c r="H86" s="35"/>
      <c r="I86" s="35"/>
    </row>
    <row r="87" customFormat="false" ht="53.25" hidden="false" customHeight="true" outlineLevel="0" collapsed="false">
      <c r="A87" s="12" t="s">
        <v>854</v>
      </c>
      <c r="B87" s="13" t="s">
        <v>855</v>
      </c>
      <c r="C87" s="65" t="s">
        <v>856</v>
      </c>
      <c r="D87" s="14" t="s">
        <v>58</v>
      </c>
      <c r="E87" s="14"/>
      <c r="F87" s="14"/>
      <c r="G87" s="15" t="s">
        <v>858</v>
      </c>
      <c r="H87" s="15" t="s">
        <v>10</v>
      </c>
      <c r="I87" s="15" t="s">
        <v>11</v>
      </c>
    </row>
    <row r="88" customFormat="false" ht="59.25" hidden="false" customHeight="true" outlineLevel="0" collapsed="false">
      <c r="A88" s="66" t="s">
        <v>862</v>
      </c>
      <c r="B88" s="67" t="s">
        <v>860</v>
      </c>
      <c r="C88" s="67" t="s">
        <v>861</v>
      </c>
      <c r="D88" s="70" t="n">
        <f aca="false">F89</f>
        <v>1253.08</v>
      </c>
      <c r="E88" s="70"/>
      <c r="F88" s="70"/>
      <c r="G88" s="70" t="n">
        <f aca="false">G89</f>
        <v>2506.16</v>
      </c>
      <c r="H88" s="70" t="n">
        <f aca="false">H89</f>
        <v>0.62</v>
      </c>
      <c r="I88" s="70" t="n">
        <f aca="false">I89</f>
        <v>1553.8192</v>
      </c>
    </row>
    <row r="89" customFormat="false" ht="15" hidden="false" customHeight="true" outlineLevel="0" collapsed="false">
      <c r="A89" s="24" t="s">
        <v>59</v>
      </c>
      <c r="B89" s="24"/>
      <c r="C89" s="24"/>
      <c r="D89" s="25" t="s">
        <v>56</v>
      </c>
      <c r="E89" s="25"/>
      <c r="F89" s="26" t="n">
        <f aca="false">'Anexo_I-B_-_Controle_de_Pragas'!F192</f>
        <v>1253.08</v>
      </c>
      <c r="G89" s="27" t="n">
        <f aca="false">F89*2</f>
        <v>2506.16</v>
      </c>
      <c r="H89" s="28" t="n">
        <v>0.62</v>
      </c>
      <c r="I89" s="29" t="n">
        <f aca="false">H89*G89</f>
        <v>1553.8192</v>
      </c>
    </row>
    <row r="90" customFormat="false" ht="15" hidden="false" customHeight="true" outlineLevel="0" collapsed="false">
      <c r="A90" s="43" t="s">
        <v>332</v>
      </c>
      <c r="B90" s="43"/>
      <c r="C90" s="43"/>
      <c r="D90" s="43"/>
      <c r="E90" s="43"/>
      <c r="F90" s="43"/>
      <c r="G90" s="43"/>
      <c r="H90" s="43"/>
      <c r="I90" s="44" t="n">
        <f aca="false">SUM(I84+I89)</f>
        <v>34760.3868</v>
      </c>
    </row>
    <row r="91" customFormat="false" ht="15" hidden="false" customHeight="false" outlineLevel="0" collapsed="false">
      <c r="A91" s="30"/>
      <c r="B91" s="31"/>
      <c r="C91" s="31"/>
      <c r="D91" s="3"/>
      <c r="E91" s="3"/>
      <c r="F91" s="32"/>
      <c r="G91" s="33"/>
      <c r="H91" s="33"/>
      <c r="I91" s="34"/>
    </row>
    <row r="92" customFormat="false" ht="15" hidden="false" customHeight="false" outlineLevel="0" collapsed="false">
      <c r="A92" s="9" t="s">
        <v>333</v>
      </c>
      <c r="B92" s="9"/>
      <c r="C92" s="9"/>
      <c r="D92" s="9"/>
      <c r="E92" s="9"/>
      <c r="F92" s="9"/>
      <c r="G92" s="9"/>
      <c r="H92" s="9"/>
      <c r="I92" s="9"/>
    </row>
    <row r="93" customFormat="false" ht="15" hidden="false" customHeight="false" outlineLevel="0" collapsed="false">
      <c r="A93" s="35" t="s">
        <v>334</v>
      </c>
      <c r="B93" s="35"/>
      <c r="C93" s="35"/>
      <c r="D93" s="35"/>
      <c r="E93" s="35"/>
      <c r="F93" s="35"/>
      <c r="G93" s="35"/>
      <c r="H93" s="35"/>
      <c r="I93" s="35"/>
    </row>
    <row r="94" customFormat="false" ht="53.25" hidden="false" customHeight="true" outlineLevel="0" collapsed="false">
      <c r="A94" s="12" t="s">
        <v>854</v>
      </c>
      <c r="B94" s="13" t="s">
        <v>855</v>
      </c>
      <c r="C94" s="65" t="s">
        <v>856</v>
      </c>
      <c r="D94" s="15" t="s">
        <v>857</v>
      </c>
      <c r="E94" s="15"/>
      <c r="F94" s="15"/>
      <c r="G94" s="15" t="s">
        <v>858</v>
      </c>
      <c r="H94" s="15" t="s">
        <v>10</v>
      </c>
      <c r="I94" s="15" t="s">
        <v>11</v>
      </c>
    </row>
    <row r="95" customFormat="false" ht="53.25" hidden="false" customHeight="false" outlineLevel="0" collapsed="false">
      <c r="A95" s="66" t="s">
        <v>859</v>
      </c>
      <c r="B95" s="67" t="s">
        <v>860</v>
      </c>
      <c r="C95" s="67" t="s">
        <v>861</v>
      </c>
      <c r="D95" s="70" t="n">
        <f aca="false">F96</f>
        <v>17344.18</v>
      </c>
      <c r="E95" s="70"/>
      <c r="F95" s="70"/>
      <c r="G95" s="70" t="n">
        <f aca="false">G96</f>
        <v>34688.36</v>
      </c>
      <c r="H95" s="70" t="n">
        <f aca="false">H96</f>
        <v>0.62</v>
      </c>
      <c r="I95" s="70" t="n">
        <f aca="false">I96</f>
        <v>21506.7832</v>
      </c>
    </row>
    <row r="96" customFormat="false" ht="15" hidden="false" customHeight="true" outlineLevel="0" collapsed="false">
      <c r="A96" s="24" t="s">
        <v>330</v>
      </c>
      <c r="B96" s="24"/>
      <c r="C96" s="24"/>
      <c r="D96" s="25" t="s">
        <v>56</v>
      </c>
      <c r="E96" s="25"/>
      <c r="F96" s="26" t="n">
        <f aca="false">'Anexo_I-B_-_Controle_de_Pragas'!F210</f>
        <v>17344.18</v>
      </c>
      <c r="G96" s="27" t="n">
        <f aca="false">F96*2</f>
        <v>34688.36</v>
      </c>
      <c r="H96" s="28" t="n">
        <v>0.62</v>
      </c>
      <c r="I96" s="29" t="n">
        <f aca="false">H96*G96</f>
        <v>21506.7832</v>
      </c>
    </row>
    <row r="97" customFormat="false" ht="15" hidden="false" customHeight="false" outlineLevel="0" collapsed="false">
      <c r="A97" s="30"/>
      <c r="B97" s="31"/>
      <c r="C97" s="31"/>
      <c r="D97" s="3"/>
      <c r="E97" s="3"/>
      <c r="F97" s="32"/>
      <c r="G97" s="33"/>
      <c r="H97" s="33"/>
      <c r="I97" s="34"/>
    </row>
    <row r="98" customFormat="false" ht="15" hidden="false" customHeight="false" outlineLevel="0" collapsed="false">
      <c r="A98" s="35" t="s">
        <v>369</v>
      </c>
      <c r="B98" s="35"/>
      <c r="C98" s="35"/>
      <c r="D98" s="35"/>
      <c r="E98" s="35"/>
      <c r="F98" s="35"/>
      <c r="G98" s="35"/>
      <c r="H98" s="35"/>
      <c r="I98" s="35"/>
    </row>
    <row r="99" customFormat="false" ht="53.25" hidden="false" customHeight="true" outlineLevel="0" collapsed="false">
      <c r="A99" s="12" t="s">
        <v>854</v>
      </c>
      <c r="B99" s="13" t="s">
        <v>855</v>
      </c>
      <c r="C99" s="65" t="s">
        <v>856</v>
      </c>
      <c r="D99" s="14" t="s">
        <v>58</v>
      </c>
      <c r="E99" s="14"/>
      <c r="F99" s="14"/>
      <c r="G99" s="15" t="s">
        <v>858</v>
      </c>
      <c r="H99" s="15" t="s">
        <v>10</v>
      </c>
      <c r="I99" s="15" t="s">
        <v>11</v>
      </c>
    </row>
    <row r="100" customFormat="false" ht="60" hidden="false" customHeight="true" outlineLevel="0" collapsed="false">
      <c r="A100" s="66" t="s">
        <v>862</v>
      </c>
      <c r="B100" s="67" t="s">
        <v>860</v>
      </c>
      <c r="C100" s="67" t="s">
        <v>861</v>
      </c>
      <c r="D100" s="70" t="n">
        <f aca="false">F101</f>
        <v>1845.1</v>
      </c>
      <c r="E100" s="70"/>
      <c r="F100" s="70"/>
      <c r="G100" s="70" t="n">
        <f aca="false">G101</f>
        <v>3690.2</v>
      </c>
      <c r="H100" s="70" t="n">
        <f aca="false">H101</f>
        <v>0.62</v>
      </c>
      <c r="I100" s="70" t="n">
        <f aca="false">I101</f>
        <v>2287.924</v>
      </c>
    </row>
    <row r="101" customFormat="false" ht="15" hidden="false" customHeight="true" outlineLevel="0" collapsed="false">
      <c r="A101" s="24" t="s">
        <v>121</v>
      </c>
      <c r="B101" s="24"/>
      <c r="C101" s="24"/>
      <c r="D101" s="25" t="s">
        <v>56</v>
      </c>
      <c r="E101" s="25"/>
      <c r="F101" s="26" t="n">
        <f aca="false">'Anexo_I-B_-_Controle_de_Pragas'!F216</f>
        <v>1845.1</v>
      </c>
      <c r="G101" s="27" t="n">
        <f aca="false">F101*2</f>
        <v>3690.2</v>
      </c>
      <c r="H101" s="28" t="n">
        <v>0.62</v>
      </c>
      <c r="I101" s="29" t="n">
        <f aca="false">H101*G101</f>
        <v>2287.924</v>
      </c>
    </row>
    <row r="102" customFormat="false" ht="15" hidden="false" customHeight="true" outlineLevel="0" collapsed="false">
      <c r="A102" s="43" t="s">
        <v>370</v>
      </c>
      <c r="B102" s="43"/>
      <c r="C102" s="43"/>
      <c r="D102" s="43"/>
      <c r="E102" s="43"/>
      <c r="F102" s="43"/>
      <c r="G102" s="43"/>
      <c r="H102" s="43"/>
      <c r="I102" s="44" t="n">
        <f aca="false">SUM(I96+I101)</f>
        <v>23794.7072</v>
      </c>
    </row>
    <row r="103" customFormat="false" ht="15" hidden="false" customHeight="false" outlineLevel="0" collapsed="false">
      <c r="A103" s="30"/>
      <c r="B103" s="31"/>
      <c r="C103" s="31"/>
      <c r="D103" s="3"/>
      <c r="E103" s="3"/>
      <c r="F103" s="32"/>
      <c r="G103" s="33"/>
      <c r="H103" s="33"/>
      <c r="I103" s="34"/>
    </row>
    <row r="104" customFormat="false" ht="15" hidden="false" customHeight="false" outlineLevel="0" collapsed="false">
      <c r="A104" s="9" t="s">
        <v>371</v>
      </c>
      <c r="B104" s="9"/>
      <c r="C104" s="9"/>
      <c r="D104" s="9"/>
      <c r="E104" s="9"/>
      <c r="F104" s="9"/>
      <c r="G104" s="9"/>
      <c r="H104" s="9"/>
      <c r="I104" s="9"/>
    </row>
    <row r="105" customFormat="false" ht="15" hidden="false" customHeight="false" outlineLevel="0" collapsed="false">
      <c r="A105" s="35" t="s">
        <v>372</v>
      </c>
      <c r="B105" s="35"/>
      <c r="C105" s="35"/>
      <c r="D105" s="35"/>
      <c r="E105" s="35"/>
      <c r="F105" s="35"/>
      <c r="G105" s="35"/>
      <c r="H105" s="35"/>
      <c r="I105" s="35"/>
    </row>
    <row r="106" customFormat="false" ht="53.25" hidden="false" customHeight="true" outlineLevel="0" collapsed="false">
      <c r="A106" s="12" t="s">
        <v>854</v>
      </c>
      <c r="B106" s="13" t="s">
        <v>855</v>
      </c>
      <c r="C106" s="65" t="s">
        <v>856</v>
      </c>
      <c r="D106" s="15" t="s">
        <v>857</v>
      </c>
      <c r="E106" s="15"/>
      <c r="F106" s="15"/>
      <c r="G106" s="15" t="s">
        <v>858</v>
      </c>
      <c r="H106" s="15" t="s">
        <v>10</v>
      </c>
      <c r="I106" s="15" t="s">
        <v>11</v>
      </c>
    </row>
    <row r="107" customFormat="false" ht="53.25" hidden="false" customHeight="false" outlineLevel="0" collapsed="false">
      <c r="A107" s="66" t="s">
        <v>859</v>
      </c>
      <c r="B107" s="67" t="s">
        <v>860</v>
      </c>
      <c r="C107" s="67" t="s">
        <v>861</v>
      </c>
      <c r="D107" s="70" t="n">
        <f aca="false">F108</f>
        <v>36855.62</v>
      </c>
      <c r="E107" s="70"/>
      <c r="F107" s="70"/>
      <c r="G107" s="70" t="n">
        <f aca="false">G108</f>
        <v>73711.24</v>
      </c>
      <c r="H107" s="70" t="n">
        <f aca="false">H108</f>
        <v>0.62</v>
      </c>
      <c r="I107" s="70" t="n">
        <f aca="false">I108</f>
        <v>45700.9688</v>
      </c>
    </row>
    <row r="108" customFormat="false" ht="15" hidden="false" customHeight="true" outlineLevel="0" collapsed="false">
      <c r="A108" s="24" t="s">
        <v>55</v>
      </c>
      <c r="B108" s="24"/>
      <c r="C108" s="24"/>
      <c r="D108" s="25" t="s">
        <v>56</v>
      </c>
      <c r="E108" s="25"/>
      <c r="F108" s="26" t="n">
        <f aca="false">'Anexo_I-B_-_Controle_de_Pragas'!F238</f>
        <v>36855.62</v>
      </c>
      <c r="G108" s="27" t="n">
        <f aca="false">F108*2</f>
        <v>73711.24</v>
      </c>
      <c r="H108" s="28" t="n">
        <v>0.62</v>
      </c>
      <c r="I108" s="29" t="n">
        <f aca="false">H108*G108</f>
        <v>45700.9688</v>
      </c>
    </row>
    <row r="109" customFormat="false" ht="15" hidden="false" customHeight="false" outlineLevel="0" collapsed="false">
      <c r="A109" s="30"/>
      <c r="B109" s="31"/>
      <c r="C109" s="31"/>
      <c r="D109" s="3"/>
      <c r="E109" s="3"/>
      <c r="F109" s="32"/>
      <c r="G109" s="33"/>
      <c r="H109" s="33"/>
      <c r="I109" s="34"/>
    </row>
    <row r="110" customFormat="false" ht="15" hidden="false" customHeight="false" outlineLevel="0" collapsed="false">
      <c r="A110" s="35" t="s">
        <v>420</v>
      </c>
      <c r="B110" s="35"/>
      <c r="C110" s="35"/>
      <c r="D110" s="35"/>
      <c r="E110" s="35"/>
      <c r="F110" s="35"/>
      <c r="G110" s="35"/>
      <c r="H110" s="35"/>
      <c r="I110" s="35"/>
    </row>
    <row r="111" customFormat="false" ht="53.25" hidden="false" customHeight="true" outlineLevel="0" collapsed="false">
      <c r="A111" s="12" t="s">
        <v>854</v>
      </c>
      <c r="B111" s="13" t="s">
        <v>855</v>
      </c>
      <c r="C111" s="65" t="s">
        <v>856</v>
      </c>
      <c r="D111" s="14" t="s">
        <v>58</v>
      </c>
      <c r="E111" s="14"/>
      <c r="F111" s="14"/>
      <c r="G111" s="15" t="s">
        <v>858</v>
      </c>
      <c r="H111" s="15" t="s">
        <v>10</v>
      </c>
      <c r="I111" s="15" t="s">
        <v>11</v>
      </c>
    </row>
    <row r="112" customFormat="false" ht="62.25" hidden="false" customHeight="true" outlineLevel="0" collapsed="false">
      <c r="A112" s="66" t="s">
        <v>862</v>
      </c>
      <c r="B112" s="67" t="s">
        <v>860</v>
      </c>
      <c r="C112" s="67" t="s">
        <v>861</v>
      </c>
      <c r="D112" s="70" t="n">
        <f aca="false">F113</f>
        <v>786.5</v>
      </c>
      <c r="E112" s="70"/>
      <c r="F112" s="70"/>
      <c r="G112" s="70" t="n">
        <f aca="false">G113</f>
        <v>1573</v>
      </c>
      <c r="H112" s="70" t="n">
        <f aca="false">H113</f>
        <v>0.62</v>
      </c>
      <c r="I112" s="70" t="n">
        <f aca="false">I113</f>
        <v>975.26</v>
      </c>
    </row>
    <row r="113" customFormat="false" ht="15" hidden="false" customHeight="true" outlineLevel="0" collapsed="false">
      <c r="A113" s="24" t="s">
        <v>59</v>
      </c>
      <c r="B113" s="24"/>
      <c r="C113" s="24"/>
      <c r="D113" s="25" t="s">
        <v>56</v>
      </c>
      <c r="E113" s="25"/>
      <c r="F113" s="26" t="n">
        <f aca="false">'Anexo_I-B_-_Controle_de_Pragas'!F243</f>
        <v>786.5</v>
      </c>
      <c r="G113" s="27" t="n">
        <f aca="false">F113*2</f>
        <v>1573</v>
      </c>
      <c r="H113" s="28" t="n">
        <v>0.62</v>
      </c>
      <c r="I113" s="29" t="n">
        <f aca="false">H113*G113</f>
        <v>975.26</v>
      </c>
    </row>
    <row r="114" customFormat="false" ht="15" hidden="false" customHeight="true" outlineLevel="0" collapsed="false">
      <c r="A114" s="43" t="s">
        <v>421</v>
      </c>
      <c r="B114" s="43"/>
      <c r="C114" s="43"/>
      <c r="D114" s="43"/>
      <c r="E114" s="43"/>
      <c r="F114" s="43"/>
      <c r="G114" s="43"/>
      <c r="H114" s="43"/>
      <c r="I114" s="44" t="n">
        <f aca="false">SUM(I108+I113)</f>
        <v>46676.2288</v>
      </c>
    </row>
    <row r="115" customFormat="false" ht="15" hidden="false" customHeight="false" outlineLevel="0" collapsed="false">
      <c r="A115" s="30"/>
      <c r="B115" s="31"/>
      <c r="C115" s="31"/>
      <c r="D115" s="3"/>
      <c r="E115" s="3"/>
      <c r="F115" s="32"/>
      <c r="G115" s="33"/>
      <c r="H115" s="33"/>
      <c r="I115" s="34"/>
    </row>
    <row r="116" customFormat="false" ht="15" hidden="false" customHeight="false" outlineLevel="0" collapsed="false">
      <c r="A116" s="9" t="s">
        <v>422</v>
      </c>
      <c r="B116" s="9"/>
      <c r="C116" s="9"/>
      <c r="D116" s="9"/>
      <c r="E116" s="9"/>
      <c r="F116" s="9"/>
      <c r="G116" s="9"/>
      <c r="H116" s="9"/>
      <c r="I116" s="9"/>
    </row>
    <row r="117" customFormat="false" ht="15" hidden="false" customHeight="false" outlineLevel="0" collapsed="false">
      <c r="A117" s="35" t="s">
        <v>423</v>
      </c>
      <c r="B117" s="35"/>
      <c r="C117" s="35"/>
      <c r="D117" s="35"/>
      <c r="E117" s="35"/>
      <c r="F117" s="35"/>
      <c r="G117" s="35"/>
      <c r="H117" s="35"/>
      <c r="I117" s="35"/>
    </row>
    <row r="118" customFormat="false" ht="53.25" hidden="false" customHeight="true" outlineLevel="0" collapsed="false">
      <c r="A118" s="12" t="s">
        <v>854</v>
      </c>
      <c r="B118" s="13" t="s">
        <v>855</v>
      </c>
      <c r="C118" s="65" t="s">
        <v>856</v>
      </c>
      <c r="D118" s="15" t="s">
        <v>857</v>
      </c>
      <c r="E118" s="15"/>
      <c r="F118" s="15"/>
      <c r="G118" s="15" t="s">
        <v>858</v>
      </c>
      <c r="H118" s="15" t="s">
        <v>10</v>
      </c>
      <c r="I118" s="15" t="s">
        <v>11</v>
      </c>
    </row>
    <row r="119" customFormat="false" ht="53.25" hidden="false" customHeight="false" outlineLevel="0" collapsed="false">
      <c r="A119" s="66" t="s">
        <v>859</v>
      </c>
      <c r="B119" s="67" t="s">
        <v>860</v>
      </c>
      <c r="C119" s="67" t="s">
        <v>861</v>
      </c>
      <c r="D119" s="70" t="n">
        <f aca="false">F120</f>
        <v>41773.21</v>
      </c>
      <c r="E119" s="70"/>
      <c r="F119" s="70"/>
      <c r="G119" s="70" t="n">
        <f aca="false">G120</f>
        <v>83546.42</v>
      </c>
      <c r="H119" s="70" t="n">
        <f aca="false">H120</f>
        <v>0.62</v>
      </c>
      <c r="I119" s="70" t="n">
        <f aca="false">I120</f>
        <v>51798.7804</v>
      </c>
    </row>
    <row r="120" customFormat="false" ht="15" hidden="false" customHeight="true" outlineLevel="0" collapsed="false">
      <c r="A120" s="24" t="s">
        <v>119</v>
      </c>
      <c r="B120" s="24"/>
      <c r="C120" s="24"/>
      <c r="D120" s="25" t="s">
        <v>56</v>
      </c>
      <c r="E120" s="25"/>
      <c r="F120" s="26" t="n">
        <f aca="false">'Anexo_I-B_-_Controle_de_Pragas'!F268</f>
        <v>41773.21</v>
      </c>
      <c r="G120" s="27" t="n">
        <f aca="false">F120*2</f>
        <v>83546.42</v>
      </c>
      <c r="H120" s="28" t="n">
        <v>0.62</v>
      </c>
      <c r="I120" s="29" t="n">
        <f aca="false">H120*G120</f>
        <v>51798.7804</v>
      </c>
    </row>
    <row r="121" customFormat="false" ht="15" hidden="false" customHeight="false" outlineLevel="0" collapsed="false">
      <c r="A121" s="30"/>
      <c r="B121" s="31"/>
      <c r="C121" s="31"/>
      <c r="D121" s="3"/>
      <c r="E121" s="3"/>
      <c r="F121" s="32"/>
      <c r="G121" s="33"/>
      <c r="H121" s="33"/>
      <c r="I121" s="34"/>
    </row>
    <row r="122" customFormat="false" ht="15" hidden="false" customHeight="false" outlineLevel="0" collapsed="false">
      <c r="A122" s="35" t="s">
        <v>478</v>
      </c>
      <c r="B122" s="35"/>
      <c r="C122" s="35"/>
      <c r="D122" s="35"/>
      <c r="E122" s="35"/>
      <c r="F122" s="35"/>
      <c r="G122" s="35"/>
      <c r="H122" s="35"/>
      <c r="I122" s="35"/>
    </row>
    <row r="123" customFormat="false" ht="53.25" hidden="false" customHeight="true" outlineLevel="0" collapsed="false">
      <c r="A123" s="12" t="s">
        <v>854</v>
      </c>
      <c r="B123" s="81" t="s">
        <v>855</v>
      </c>
      <c r="C123" s="74" t="s">
        <v>856</v>
      </c>
      <c r="D123" s="14" t="s">
        <v>58</v>
      </c>
      <c r="E123" s="14"/>
      <c r="F123" s="14"/>
      <c r="G123" s="15" t="s">
        <v>858</v>
      </c>
      <c r="H123" s="15" t="s">
        <v>10</v>
      </c>
      <c r="I123" s="15" t="s">
        <v>11</v>
      </c>
    </row>
    <row r="124" customFormat="false" ht="57" hidden="false" customHeight="true" outlineLevel="0" collapsed="false">
      <c r="A124" s="82" t="s">
        <v>862</v>
      </c>
      <c r="B124" s="76" t="s">
        <v>860</v>
      </c>
      <c r="C124" s="67" t="s">
        <v>861</v>
      </c>
      <c r="D124" s="70" t="n">
        <f aca="false">F125</f>
        <v>3138.35</v>
      </c>
      <c r="E124" s="70"/>
      <c r="F124" s="70"/>
      <c r="G124" s="70" t="n">
        <f aca="false">G125</f>
        <v>6276.7</v>
      </c>
      <c r="H124" s="70" t="n">
        <f aca="false">H125</f>
        <v>0.62</v>
      </c>
      <c r="I124" s="70" t="n">
        <f aca="false">I125</f>
        <v>3891.554</v>
      </c>
    </row>
    <row r="125" customFormat="false" ht="15" hidden="false" customHeight="true" outlineLevel="0" collapsed="false">
      <c r="A125" s="24" t="s">
        <v>169</v>
      </c>
      <c r="B125" s="24"/>
      <c r="C125" s="24"/>
      <c r="D125" s="25" t="s">
        <v>56</v>
      </c>
      <c r="E125" s="25"/>
      <c r="F125" s="26" t="n">
        <f aca="false">'Anexo_I-B_-_Controle_de_Pragas'!F275</f>
        <v>3138.35</v>
      </c>
      <c r="G125" s="27" t="n">
        <f aca="false">F125*2</f>
        <v>6276.7</v>
      </c>
      <c r="H125" s="28" t="n">
        <v>0.62</v>
      </c>
      <c r="I125" s="29" t="n">
        <f aca="false">H125*G125</f>
        <v>3891.554</v>
      </c>
    </row>
    <row r="126" customFormat="false" ht="15" hidden="false" customHeight="true" outlineLevel="0" collapsed="false">
      <c r="A126" s="43" t="s">
        <v>479</v>
      </c>
      <c r="B126" s="43"/>
      <c r="C126" s="43"/>
      <c r="D126" s="43"/>
      <c r="E126" s="43"/>
      <c r="F126" s="43"/>
      <c r="G126" s="43"/>
      <c r="H126" s="43"/>
      <c r="I126" s="44" t="n">
        <f aca="false">SUM(I120+I125)</f>
        <v>55690.3344</v>
      </c>
    </row>
    <row r="127" customFormat="false" ht="15" hidden="false" customHeight="false" outlineLevel="0" collapsed="false">
      <c r="A127" s="30"/>
      <c r="B127" s="31"/>
      <c r="C127" s="31"/>
      <c r="D127" s="3"/>
      <c r="E127" s="3"/>
      <c r="F127" s="32"/>
      <c r="G127" s="33"/>
      <c r="H127" s="33"/>
      <c r="I127" s="34"/>
    </row>
    <row r="128" customFormat="false" ht="15" hidden="false" customHeight="false" outlineLevel="0" collapsed="false">
      <c r="A128" s="9" t="s">
        <v>480</v>
      </c>
      <c r="B128" s="9"/>
      <c r="C128" s="9"/>
      <c r="D128" s="9"/>
      <c r="E128" s="9"/>
      <c r="F128" s="9"/>
      <c r="G128" s="9"/>
      <c r="H128" s="9"/>
      <c r="I128" s="9"/>
    </row>
    <row r="129" customFormat="false" ht="15" hidden="false" customHeight="false" outlineLevel="0" collapsed="false">
      <c r="A129" s="35" t="s">
        <v>481</v>
      </c>
      <c r="B129" s="35"/>
      <c r="C129" s="35"/>
      <c r="D129" s="35"/>
      <c r="E129" s="35"/>
      <c r="F129" s="35"/>
      <c r="G129" s="35"/>
      <c r="H129" s="35"/>
      <c r="I129" s="35"/>
    </row>
    <row r="130" customFormat="false" ht="53.25" hidden="false" customHeight="true" outlineLevel="0" collapsed="false">
      <c r="A130" s="12" t="s">
        <v>854</v>
      </c>
      <c r="B130" s="13" t="s">
        <v>855</v>
      </c>
      <c r="C130" s="65" t="s">
        <v>856</v>
      </c>
      <c r="D130" s="15" t="s">
        <v>857</v>
      </c>
      <c r="E130" s="15"/>
      <c r="F130" s="15"/>
      <c r="G130" s="15" t="s">
        <v>858</v>
      </c>
      <c r="H130" s="15" t="s">
        <v>10</v>
      </c>
      <c r="I130" s="15" t="s">
        <v>11</v>
      </c>
    </row>
    <row r="131" customFormat="false" ht="53.25" hidden="false" customHeight="false" outlineLevel="0" collapsed="false">
      <c r="A131" s="66" t="s">
        <v>859</v>
      </c>
      <c r="B131" s="67" t="s">
        <v>860</v>
      </c>
      <c r="C131" s="67" t="s">
        <v>861</v>
      </c>
      <c r="D131" s="70" t="n">
        <f aca="false">F132</f>
        <v>25825.44</v>
      </c>
      <c r="E131" s="70"/>
      <c r="F131" s="70"/>
      <c r="G131" s="70" t="n">
        <f aca="false">G132</f>
        <v>51650.88</v>
      </c>
      <c r="H131" s="70" t="n">
        <f aca="false">H132</f>
        <v>0.62</v>
      </c>
      <c r="I131" s="70" t="n">
        <f aca="false">I132</f>
        <v>32023.5456</v>
      </c>
    </row>
    <row r="132" customFormat="false" ht="15" hidden="false" customHeight="true" outlineLevel="0" collapsed="false">
      <c r="A132" s="24" t="s">
        <v>330</v>
      </c>
      <c r="B132" s="24"/>
      <c r="C132" s="24"/>
      <c r="D132" s="25" t="s">
        <v>56</v>
      </c>
      <c r="E132" s="25"/>
      <c r="F132" s="26" t="n">
        <f aca="false">'Anexo_I-B_-_Controle_de_Pragas'!F293</f>
        <v>25825.44</v>
      </c>
      <c r="G132" s="27" t="n">
        <f aca="false">F132*2</f>
        <v>51650.88</v>
      </c>
      <c r="H132" s="28" t="n">
        <v>0.62</v>
      </c>
      <c r="I132" s="29" t="n">
        <f aca="false">H132*G132</f>
        <v>32023.5456</v>
      </c>
    </row>
    <row r="133" customFormat="false" ht="15" hidden="false" customHeight="true" outlineLevel="0" collapsed="false">
      <c r="A133" s="43" t="s">
        <v>518</v>
      </c>
      <c r="B133" s="43"/>
      <c r="C133" s="43"/>
      <c r="D133" s="43"/>
      <c r="E133" s="43"/>
      <c r="F133" s="43"/>
      <c r="G133" s="43"/>
      <c r="H133" s="43"/>
      <c r="I133" s="44" t="n">
        <f aca="false">I132</f>
        <v>32023.5456</v>
      </c>
    </row>
    <row r="134" customFormat="false" ht="15" hidden="false" customHeight="false" outlineLevel="0" collapsed="false">
      <c r="A134" s="30"/>
      <c r="B134" s="31"/>
      <c r="C134" s="31"/>
      <c r="D134" s="3"/>
      <c r="E134" s="3"/>
      <c r="F134" s="32"/>
      <c r="G134" s="33"/>
      <c r="H134" s="33"/>
      <c r="I134" s="34"/>
    </row>
    <row r="135" customFormat="false" ht="15" hidden="false" customHeight="false" outlineLevel="0" collapsed="false">
      <c r="A135" s="9" t="s">
        <v>519</v>
      </c>
      <c r="B135" s="9"/>
      <c r="C135" s="9"/>
      <c r="D135" s="9"/>
      <c r="E135" s="9"/>
      <c r="F135" s="9"/>
      <c r="G135" s="9"/>
      <c r="H135" s="9"/>
      <c r="I135" s="9"/>
    </row>
    <row r="136" customFormat="false" ht="15" hidden="false" customHeight="false" outlineLevel="0" collapsed="false">
      <c r="A136" s="35" t="s">
        <v>520</v>
      </c>
      <c r="B136" s="35"/>
      <c r="C136" s="35"/>
      <c r="D136" s="35"/>
      <c r="E136" s="35"/>
      <c r="F136" s="35"/>
      <c r="G136" s="35"/>
      <c r="H136" s="35"/>
      <c r="I136" s="35"/>
    </row>
    <row r="137" customFormat="false" ht="53.25" hidden="false" customHeight="true" outlineLevel="0" collapsed="false">
      <c r="A137" s="12" t="s">
        <v>854</v>
      </c>
      <c r="B137" s="13" t="s">
        <v>855</v>
      </c>
      <c r="C137" s="65" t="s">
        <v>856</v>
      </c>
      <c r="D137" s="15" t="s">
        <v>857</v>
      </c>
      <c r="E137" s="15"/>
      <c r="F137" s="15"/>
      <c r="G137" s="15" t="s">
        <v>858</v>
      </c>
      <c r="H137" s="15" t="s">
        <v>10</v>
      </c>
      <c r="I137" s="15" t="s">
        <v>11</v>
      </c>
    </row>
    <row r="138" customFormat="false" ht="53.25" hidden="false" customHeight="false" outlineLevel="0" collapsed="false">
      <c r="A138" s="66" t="s">
        <v>859</v>
      </c>
      <c r="B138" s="67" t="s">
        <v>860</v>
      </c>
      <c r="C138" s="67" t="s">
        <v>861</v>
      </c>
      <c r="D138" s="70" t="n">
        <f aca="false">F139</f>
        <v>28764.94</v>
      </c>
      <c r="E138" s="70"/>
      <c r="F138" s="70"/>
      <c r="G138" s="70" t="n">
        <f aca="false">G139</f>
        <v>57529.88</v>
      </c>
      <c r="H138" s="70" t="n">
        <f aca="false">H139</f>
        <v>0.62</v>
      </c>
      <c r="I138" s="70" t="n">
        <f aca="false">I139</f>
        <v>35668.5256</v>
      </c>
    </row>
    <row r="139" customFormat="false" ht="15" hidden="false" customHeight="true" outlineLevel="0" collapsed="false">
      <c r="A139" s="24" t="s">
        <v>330</v>
      </c>
      <c r="B139" s="24"/>
      <c r="C139" s="24"/>
      <c r="D139" s="25" t="s">
        <v>56</v>
      </c>
      <c r="E139" s="25"/>
      <c r="F139" s="26" t="n">
        <f aca="false">'Anexo_I-B_-_Controle_de_Pragas'!F311</f>
        <v>28764.94</v>
      </c>
      <c r="G139" s="27" t="n">
        <f aca="false">F139*2</f>
        <v>57529.88</v>
      </c>
      <c r="H139" s="28" t="n">
        <v>0.62</v>
      </c>
      <c r="I139" s="29" t="n">
        <f aca="false">H139*G139</f>
        <v>35668.5256</v>
      </c>
    </row>
    <row r="140" customFormat="false" ht="15" hidden="false" customHeight="false" outlineLevel="0" collapsed="false">
      <c r="A140" s="30"/>
      <c r="B140" s="31"/>
      <c r="C140" s="31"/>
      <c r="D140" s="3"/>
      <c r="E140" s="3"/>
      <c r="F140" s="32"/>
      <c r="G140" s="33"/>
      <c r="H140" s="33"/>
      <c r="I140" s="34"/>
    </row>
    <row r="141" customFormat="false" ht="15" hidden="false" customHeight="false" outlineLevel="0" collapsed="false">
      <c r="A141" s="35" t="s">
        <v>557</v>
      </c>
      <c r="B141" s="35"/>
      <c r="C141" s="35"/>
      <c r="D141" s="35"/>
      <c r="E141" s="35"/>
      <c r="F141" s="35"/>
      <c r="G141" s="35"/>
      <c r="H141" s="35"/>
      <c r="I141" s="35"/>
    </row>
    <row r="142" customFormat="false" ht="53.25" hidden="false" customHeight="true" outlineLevel="0" collapsed="false">
      <c r="A142" s="12" t="s">
        <v>854</v>
      </c>
      <c r="B142" s="13" t="s">
        <v>855</v>
      </c>
      <c r="C142" s="65" t="s">
        <v>856</v>
      </c>
      <c r="D142" s="14" t="s">
        <v>58</v>
      </c>
      <c r="E142" s="14"/>
      <c r="F142" s="14"/>
      <c r="G142" s="15" t="s">
        <v>858</v>
      </c>
      <c r="H142" s="15" t="s">
        <v>10</v>
      </c>
      <c r="I142" s="15" t="s">
        <v>11</v>
      </c>
    </row>
    <row r="143" customFormat="false" ht="60" hidden="false" customHeight="true" outlineLevel="0" collapsed="false">
      <c r="A143" s="66" t="s">
        <v>862</v>
      </c>
      <c r="B143" s="67" t="s">
        <v>860</v>
      </c>
      <c r="C143" s="67" t="s">
        <v>861</v>
      </c>
      <c r="D143" s="70" t="n">
        <f aca="false">F144</f>
        <v>2684.75</v>
      </c>
      <c r="E143" s="70"/>
      <c r="F143" s="70"/>
      <c r="G143" s="70" t="n">
        <f aca="false">G144</f>
        <v>5369.5</v>
      </c>
      <c r="H143" s="70" t="n">
        <f aca="false">H144</f>
        <v>0.62</v>
      </c>
      <c r="I143" s="70" t="n">
        <f aca="false">I144</f>
        <v>3329.09</v>
      </c>
    </row>
    <row r="144" customFormat="false" ht="15" hidden="false" customHeight="true" outlineLevel="0" collapsed="false">
      <c r="A144" s="24" t="s">
        <v>121</v>
      </c>
      <c r="B144" s="24"/>
      <c r="C144" s="24"/>
      <c r="D144" s="25" t="s">
        <v>56</v>
      </c>
      <c r="E144" s="25"/>
      <c r="F144" s="26" t="n">
        <f aca="false">'Anexo_I-B_-_Controle_de_Pragas'!F317</f>
        <v>2684.75</v>
      </c>
      <c r="G144" s="27" t="n">
        <f aca="false">F144*2</f>
        <v>5369.5</v>
      </c>
      <c r="H144" s="28" t="n">
        <v>0.62</v>
      </c>
      <c r="I144" s="29" t="n">
        <f aca="false">H144*G144</f>
        <v>3329.09</v>
      </c>
    </row>
    <row r="145" customFormat="false" ht="15" hidden="false" customHeight="false" outlineLevel="0" collapsed="false">
      <c r="A145" s="30"/>
      <c r="B145" s="31"/>
      <c r="C145" s="31"/>
      <c r="D145" s="3"/>
      <c r="E145" s="3"/>
      <c r="F145" s="32"/>
      <c r="G145" s="33"/>
      <c r="H145" s="33"/>
      <c r="I145" s="34"/>
    </row>
    <row r="146" customFormat="false" ht="15" hidden="false" customHeight="false" outlineLevel="0" collapsed="false">
      <c r="A146" s="35" t="s">
        <v>558</v>
      </c>
      <c r="B146" s="35"/>
      <c r="C146" s="35"/>
      <c r="D146" s="35"/>
      <c r="E146" s="35"/>
      <c r="F146" s="35"/>
      <c r="G146" s="35"/>
      <c r="H146" s="35"/>
      <c r="I146" s="35"/>
    </row>
    <row r="147" customFormat="false" ht="53.25" hidden="false" customHeight="true" outlineLevel="0" collapsed="false">
      <c r="A147" s="12" t="s">
        <v>854</v>
      </c>
      <c r="B147" s="13" t="s">
        <v>855</v>
      </c>
      <c r="C147" s="65" t="s">
        <v>856</v>
      </c>
      <c r="D147" s="14" t="s">
        <v>216</v>
      </c>
      <c r="E147" s="14"/>
      <c r="F147" s="14"/>
      <c r="G147" s="15" t="s">
        <v>858</v>
      </c>
      <c r="H147" s="15" t="s">
        <v>10</v>
      </c>
      <c r="I147" s="15" t="s">
        <v>11</v>
      </c>
    </row>
    <row r="148" customFormat="false" ht="27" hidden="false" customHeight="false" outlineLevel="0" collapsed="false">
      <c r="A148" s="66" t="s">
        <v>863</v>
      </c>
      <c r="B148" s="67" t="s">
        <v>860</v>
      </c>
      <c r="C148" s="67" t="s">
        <v>861</v>
      </c>
      <c r="D148" s="70" t="n">
        <f aca="false">F149</f>
        <v>1511.61</v>
      </c>
      <c r="E148" s="70"/>
      <c r="F148" s="70"/>
      <c r="G148" s="70" t="n">
        <f aca="false">G149</f>
        <v>3023.22</v>
      </c>
      <c r="H148" s="70" t="n">
        <f aca="false">H149</f>
        <v>0.62</v>
      </c>
      <c r="I148" s="70" t="n">
        <f aca="false">I149</f>
        <v>1874.3964</v>
      </c>
    </row>
    <row r="149" customFormat="false" ht="15" hidden="false" customHeight="true" outlineLevel="0" collapsed="false">
      <c r="A149" s="24" t="s">
        <v>59</v>
      </c>
      <c r="B149" s="24"/>
      <c r="C149" s="24"/>
      <c r="D149" s="25" t="s">
        <v>56</v>
      </c>
      <c r="E149" s="25"/>
      <c r="F149" s="26" t="n">
        <f aca="false">'Anexo_I-B_-_Controle_de_Pragas'!F322</f>
        <v>1511.61</v>
      </c>
      <c r="G149" s="27" t="n">
        <f aca="false">F149*2</f>
        <v>3023.22</v>
      </c>
      <c r="H149" s="28" t="n">
        <v>0.62</v>
      </c>
      <c r="I149" s="29" t="n">
        <f aca="false">H149*G149</f>
        <v>1874.3964</v>
      </c>
    </row>
    <row r="150" customFormat="false" ht="15" hidden="false" customHeight="true" outlineLevel="0" collapsed="false">
      <c r="A150" s="43" t="s">
        <v>559</v>
      </c>
      <c r="B150" s="43"/>
      <c r="C150" s="43"/>
      <c r="D150" s="43"/>
      <c r="E150" s="43"/>
      <c r="F150" s="43"/>
      <c r="G150" s="43"/>
      <c r="H150" s="43"/>
      <c r="I150" s="44" t="n">
        <f aca="false">I139+I144+I149</f>
        <v>40872.012</v>
      </c>
    </row>
    <row r="151" customFormat="false" ht="15" hidden="false" customHeight="false" outlineLevel="0" collapsed="false">
      <c r="A151" s="30"/>
      <c r="B151" s="31"/>
      <c r="C151" s="31"/>
      <c r="D151" s="3"/>
      <c r="E151" s="3"/>
      <c r="F151" s="32"/>
      <c r="G151" s="33"/>
      <c r="H151" s="33"/>
      <c r="I151" s="34"/>
    </row>
    <row r="152" customFormat="false" ht="15" hidden="false" customHeight="false" outlineLevel="0" collapsed="false">
      <c r="A152" s="9" t="s">
        <v>560</v>
      </c>
      <c r="B152" s="9"/>
      <c r="C152" s="9"/>
      <c r="D152" s="9"/>
      <c r="E152" s="9"/>
      <c r="F152" s="9"/>
      <c r="G152" s="9"/>
      <c r="H152" s="9"/>
      <c r="I152" s="9"/>
    </row>
    <row r="153" customFormat="false" ht="15" hidden="false" customHeight="false" outlineLevel="0" collapsed="false">
      <c r="A153" s="35" t="s">
        <v>561</v>
      </c>
      <c r="B153" s="35"/>
      <c r="C153" s="35"/>
      <c r="D153" s="35"/>
      <c r="E153" s="35"/>
      <c r="F153" s="35"/>
      <c r="G153" s="35"/>
      <c r="H153" s="35"/>
      <c r="I153" s="35"/>
    </row>
    <row r="154" customFormat="false" ht="53.25" hidden="false" customHeight="true" outlineLevel="0" collapsed="false">
      <c r="A154" s="12" t="s">
        <v>854</v>
      </c>
      <c r="B154" s="13" t="s">
        <v>855</v>
      </c>
      <c r="C154" s="65" t="s">
        <v>856</v>
      </c>
      <c r="D154" s="15" t="s">
        <v>857</v>
      </c>
      <c r="E154" s="15"/>
      <c r="F154" s="15"/>
      <c r="G154" s="15" t="s">
        <v>858</v>
      </c>
      <c r="H154" s="15" t="s">
        <v>10</v>
      </c>
      <c r="I154" s="15" t="s">
        <v>11</v>
      </c>
    </row>
    <row r="155" customFormat="false" ht="53.25" hidden="false" customHeight="false" outlineLevel="0" collapsed="false">
      <c r="A155" s="66" t="s">
        <v>859</v>
      </c>
      <c r="B155" s="67" t="s">
        <v>860</v>
      </c>
      <c r="C155" s="67" t="s">
        <v>861</v>
      </c>
      <c r="D155" s="70" t="n">
        <f aca="false">F156</f>
        <v>18812.61</v>
      </c>
      <c r="E155" s="70"/>
      <c r="F155" s="70"/>
      <c r="G155" s="70" t="n">
        <f aca="false">G156</f>
        <v>37625.22</v>
      </c>
      <c r="H155" s="70" t="n">
        <f aca="false">H156</f>
        <v>0.62</v>
      </c>
      <c r="I155" s="70" t="n">
        <f aca="false">I156</f>
        <v>23327.6364</v>
      </c>
    </row>
    <row r="156" customFormat="false" ht="15" hidden="false" customHeight="true" outlineLevel="0" collapsed="false">
      <c r="A156" s="24" t="s">
        <v>214</v>
      </c>
      <c r="B156" s="24"/>
      <c r="C156" s="24"/>
      <c r="D156" s="25" t="s">
        <v>56</v>
      </c>
      <c r="E156" s="25"/>
      <c r="F156" s="26" t="n">
        <f aca="false">'Anexo_I-B_-_Controle_de_Pragas'!F342</f>
        <v>18812.61</v>
      </c>
      <c r="G156" s="27" t="n">
        <f aca="false">F156*2</f>
        <v>37625.22</v>
      </c>
      <c r="H156" s="28" t="n">
        <v>0.62</v>
      </c>
      <c r="I156" s="29" t="n">
        <f aca="false">H156*G156</f>
        <v>23327.6364</v>
      </c>
    </row>
    <row r="157" customFormat="false" ht="15" hidden="false" customHeight="false" outlineLevel="0" collapsed="false">
      <c r="A157" s="30"/>
      <c r="B157" s="31"/>
      <c r="C157" s="31"/>
      <c r="D157" s="3"/>
      <c r="E157" s="3"/>
      <c r="F157" s="32"/>
      <c r="G157" s="33"/>
      <c r="H157" s="33"/>
      <c r="I157" s="34"/>
    </row>
    <row r="158" customFormat="false" ht="15" hidden="false" customHeight="false" outlineLevel="0" collapsed="false">
      <c r="A158" s="35" t="s">
        <v>603</v>
      </c>
      <c r="B158" s="35"/>
      <c r="C158" s="35"/>
      <c r="D158" s="35"/>
      <c r="E158" s="35"/>
      <c r="F158" s="35"/>
      <c r="G158" s="35"/>
      <c r="H158" s="35"/>
      <c r="I158" s="35"/>
    </row>
    <row r="159" customFormat="false" ht="53.25" hidden="false" customHeight="true" outlineLevel="0" collapsed="false">
      <c r="A159" s="12" t="s">
        <v>854</v>
      </c>
      <c r="B159" s="13" t="s">
        <v>855</v>
      </c>
      <c r="C159" s="65" t="s">
        <v>856</v>
      </c>
      <c r="D159" s="14" t="s">
        <v>58</v>
      </c>
      <c r="E159" s="14"/>
      <c r="F159" s="14"/>
      <c r="G159" s="15" t="s">
        <v>858</v>
      </c>
      <c r="H159" s="15" t="s">
        <v>10</v>
      </c>
      <c r="I159" s="15" t="s">
        <v>11</v>
      </c>
    </row>
    <row r="160" customFormat="false" ht="63" hidden="false" customHeight="true" outlineLevel="0" collapsed="false">
      <c r="A160" s="66" t="s">
        <v>862</v>
      </c>
      <c r="B160" s="67" t="s">
        <v>860</v>
      </c>
      <c r="C160" s="67" t="s">
        <v>861</v>
      </c>
      <c r="D160" s="70" t="n">
        <f aca="false">F161</f>
        <v>5216.23</v>
      </c>
      <c r="E160" s="70"/>
      <c r="F160" s="70"/>
      <c r="G160" s="70" t="n">
        <f aca="false">G161</f>
        <v>10432.46</v>
      </c>
      <c r="H160" s="70" t="n">
        <f aca="false">H161</f>
        <v>0.62</v>
      </c>
      <c r="I160" s="70" t="n">
        <f aca="false">I161</f>
        <v>6468.1252</v>
      </c>
    </row>
    <row r="161" customFormat="false" ht="15" hidden="false" customHeight="true" outlineLevel="0" collapsed="false">
      <c r="A161" s="24" t="s">
        <v>604</v>
      </c>
      <c r="B161" s="24"/>
      <c r="C161" s="24"/>
      <c r="D161" s="25" t="s">
        <v>56</v>
      </c>
      <c r="E161" s="25"/>
      <c r="F161" s="26" t="n">
        <f aca="false">'Anexo_I-B_-_Controle_de_Pragas'!F351</f>
        <v>5216.23</v>
      </c>
      <c r="G161" s="27" t="n">
        <f aca="false">F161*2</f>
        <v>10432.46</v>
      </c>
      <c r="H161" s="28" t="n">
        <v>0.62</v>
      </c>
      <c r="I161" s="29" t="n">
        <f aca="false">H161*G161</f>
        <v>6468.1252</v>
      </c>
    </row>
    <row r="162" customFormat="false" ht="15" hidden="false" customHeight="true" outlineLevel="0" collapsed="false">
      <c r="A162" s="43" t="s">
        <v>605</v>
      </c>
      <c r="B162" s="43"/>
      <c r="C162" s="43"/>
      <c r="D162" s="43"/>
      <c r="E162" s="43"/>
      <c r="F162" s="43"/>
      <c r="G162" s="43"/>
      <c r="H162" s="43"/>
      <c r="I162" s="44" t="n">
        <f aca="false">I156+I161</f>
        <v>29795.7616</v>
      </c>
    </row>
    <row r="163" customFormat="false" ht="15" hidden="false" customHeight="false" outlineLevel="0" collapsed="false">
      <c r="A163" s="30"/>
      <c r="B163" s="31"/>
      <c r="C163" s="31"/>
      <c r="D163" s="3"/>
      <c r="E163" s="3"/>
      <c r="F163" s="32"/>
      <c r="G163" s="33"/>
      <c r="H163" s="33"/>
      <c r="I163" s="34"/>
    </row>
    <row r="164" customFormat="false" ht="15" hidden="false" customHeight="false" outlineLevel="0" collapsed="false">
      <c r="A164" s="9" t="s">
        <v>606</v>
      </c>
      <c r="B164" s="9"/>
      <c r="C164" s="9"/>
      <c r="D164" s="9"/>
      <c r="E164" s="9"/>
      <c r="F164" s="9"/>
      <c r="G164" s="9"/>
      <c r="H164" s="9"/>
      <c r="I164" s="9"/>
    </row>
    <row r="165" customFormat="false" ht="15" hidden="false" customHeight="false" outlineLevel="0" collapsed="false">
      <c r="A165" s="35" t="s">
        <v>607</v>
      </c>
      <c r="B165" s="35"/>
      <c r="C165" s="35"/>
      <c r="D165" s="35"/>
      <c r="E165" s="35"/>
      <c r="F165" s="35"/>
      <c r="G165" s="35"/>
      <c r="H165" s="35"/>
      <c r="I165" s="35"/>
    </row>
    <row r="166" customFormat="false" ht="53.25" hidden="false" customHeight="true" outlineLevel="0" collapsed="false">
      <c r="A166" s="12" t="s">
        <v>854</v>
      </c>
      <c r="B166" s="13" t="s">
        <v>855</v>
      </c>
      <c r="C166" s="65" t="s">
        <v>856</v>
      </c>
      <c r="D166" s="15" t="s">
        <v>857</v>
      </c>
      <c r="E166" s="15"/>
      <c r="F166" s="15"/>
      <c r="G166" s="15" t="s">
        <v>858</v>
      </c>
      <c r="H166" s="15" t="s">
        <v>10</v>
      </c>
      <c r="I166" s="15" t="s">
        <v>11</v>
      </c>
    </row>
    <row r="167" customFormat="false" ht="53.25" hidden="false" customHeight="false" outlineLevel="0" collapsed="false">
      <c r="A167" s="66" t="s">
        <v>859</v>
      </c>
      <c r="B167" s="67" t="s">
        <v>860</v>
      </c>
      <c r="C167" s="67" t="s">
        <v>861</v>
      </c>
      <c r="D167" s="70" t="n">
        <f aca="false">F168</f>
        <v>13890.36</v>
      </c>
      <c r="E167" s="70"/>
      <c r="F167" s="70"/>
      <c r="G167" s="70" t="n">
        <f aca="false">G168</f>
        <v>27780.72</v>
      </c>
      <c r="H167" s="70" t="n">
        <f aca="false">H168</f>
        <v>0.62</v>
      </c>
      <c r="I167" s="70" t="n">
        <f aca="false">I168</f>
        <v>17224.0464</v>
      </c>
    </row>
    <row r="168" customFormat="false" ht="15" hidden="false" customHeight="true" outlineLevel="0" collapsed="false">
      <c r="A168" s="24" t="s">
        <v>635</v>
      </c>
      <c r="B168" s="24"/>
      <c r="C168" s="24"/>
      <c r="D168" s="25" t="s">
        <v>56</v>
      </c>
      <c r="E168" s="25"/>
      <c r="F168" s="26" t="n">
        <f aca="false">'Anexo_I-B_-_Controle_de_Pragas'!F366</f>
        <v>13890.36</v>
      </c>
      <c r="G168" s="27" t="n">
        <f aca="false">F168*2</f>
        <v>27780.72</v>
      </c>
      <c r="H168" s="28" t="n">
        <v>0.62</v>
      </c>
      <c r="I168" s="29" t="n">
        <f aca="false">H168*G168</f>
        <v>17224.0464</v>
      </c>
    </row>
    <row r="169" customFormat="false" ht="15" hidden="false" customHeight="false" outlineLevel="0" collapsed="false">
      <c r="A169" s="30"/>
      <c r="B169" s="31"/>
      <c r="C169" s="31"/>
      <c r="D169" s="3"/>
      <c r="E169" s="3"/>
      <c r="F169" s="32"/>
      <c r="G169" s="33"/>
      <c r="H169" s="33"/>
      <c r="I169" s="34"/>
    </row>
    <row r="170" customFormat="false" ht="15" hidden="false" customHeight="false" outlineLevel="0" collapsed="false">
      <c r="A170" s="35" t="s">
        <v>636</v>
      </c>
      <c r="B170" s="35"/>
      <c r="C170" s="35"/>
      <c r="D170" s="35"/>
      <c r="E170" s="35"/>
      <c r="F170" s="35"/>
      <c r="G170" s="35"/>
      <c r="H170" s="35"/>
      <c r="I170" s="35"/>
    </row>
    <row r="171" customFormat="false" ht="53.25" hidden="false" customHeight="true" outlineLevel="0" collapsed="false">
      <c r="A171" s="12" t="s">
        <v>854</v>
      </c>
      <c r="B171" s="13" t="s">
        <v>855</v>
      </c>
      <c r="C171" s="65" t="s">
        <v>856</v>
      </c>
      <c r="D171" s="14" t="s">
        <v>58</v>
      </c>
      <c r="E171" s="14"/>
      <c r="F171" s="14"/>
      <c r="G171" s="15" t="s">
        <v>858</v>
      </c>
      <c r="H171" s="15" t="s">
        <v>10</v>
      </c>
      <c r="I171" s="15" t="s">
        <v>11</v>
      </c>
    </row>
    <row r="172" customFormat="false" ht="63.75" hidden="false" customHeight="true" outlineLevel="0" collapsed="false">
      <c r="A172" s="66" t="s">
        <v>862</v>
      </c>
      <c r="B172" s="67" t="s">
        <v>860</v>
      </c>
      <c r="C172" s="67" t="s">
        <v>861</v>
      </c>
      <c r="D172" s="70" t="n">
        <f aca="false">F173</f>
        <v>1370.44</v>
      </c>
      <c r="E172" s="70"/>
      <c r="F172" s="70"/>
      <c r="G172" s="70" t="n">
        <f aca="false">G173</f>
        <v>2740.88</v>
      </c>
      <c r="H172" s="70" t="n">
        <f aca="false">H173</f>
        <v>0.62</v>
      </c>
      <c r="I172" s="70" t="n">
        <f aca="false">I173</f>
        <v>1699.3456</v>
      </c>
    </row>
    <row r="173" customFormat="false" ht="15" hidden="false" customHeight="true" outlineLevel="0" collapsed="false">
      <c r="A173" s="24" t="s">
        <v>121</v>
      </c>
      <c r="B173" s="24"/>
      <c r="C173" s="24"/>
      <c r="D173" s="25" t="s">
        <v>56</v>
      </c>
      <c r="E173" s="25"/>
      <c r="F173" s="26" t="n">
        <f aca="false">'Anexo_I-B_-_Controle_de_Pragas'!F372</f>
        <v>1370.44</v>
      </c>
      <c r="G173" s="27" t="n">
        <f aca="false">F173*2</f>
        <v>2740.88</v>
      </c>
      <c r="H173" s="28" t="n">
        <v>0.62</v>
      </c>
      <c r="I173" s="29" t="n">
        <f aca="false">H173*G173</f>
        <v>1699.3456</v>
      </c>
    </row>
    <row r="174" customFormat="false" ht="15" hidden="false" customHeight="true" outlineLevel="0" collapsed="false">
      <c r="A174" s="43" t="s">
        <v>637</v>
      </c>
      <c r="B174" s="43"/>
      <c r="C174" s="43"/>
      <c r="D174" s="43"/>
      <c r="E174" s="43"/>
      <c r="F174" s="43"/>
      <c r="G174" s="43"/>
      <c r="H174" s="43"/>
      <c r="I174" s="44" t="n">
        <f aca="false">I168+I173</f>
        <v>18923.392</v>
      </c>
    </row>
    <row r="175" customFormat="false" ht="15" hidden="false" customHeight="false" outlineLevel="0" collapsed="false">
      <c r="A175" s="30"/>
      <c r="B175" s="31"/>
      <c r="C175" s="31"/>
      <c r="D175" s="3"/>
      <c r="E175" s="3"/>
      <c r="F175" s="32"/>
      <c r="G175" s="33"/>
      <c r="H175" s="33"/>
      <c r="I175" s="34"/>
    </row>
    <row r="176" customFormat="false" ht="15" hidden="false" customHeight="false" outlineLevel="0" collapsed="false">
      <c r="A176" s="9" t="s">
        <v>638</v>
      </c>
      <c r="B176" s="9"/>
      <c r="C176" s="9"/>
      <c r="D176" s="9"/>
      <c r="E176" s="9"/>
      <c r="F176" s="9"/>
      <c r="G176" s="9"/>
      <c r="H176" s="9"/>
      <c r="I176" s="9"/>
    </row>
    <row r="177" customFormat="false" ht="15" hidden="false" customHeight="false" outlineLevel="0" collapsed="false">
      <c r="A177" s="35" t="s">
        <v>639</v>
      </c>
      <c r="B177" s="35"/>
      <c r="C177" s="35"/>
      <c r="D177" s="35"/>
      <c r="E177" s="35"/>
      <c r="F177" s="35"/>
      <c r="G177" s="35"/>
      <c r="H177" s="35"/>
      <c r="I177" s="35"/>
    </row>
    <row r="178" customFormat="false" ht="53.25" hidden="false" customHeight="true" outlineLevel="0" collapsed="false">
      <c r="A178" s="12" t="s">
        <v>854</v>
      </c>
      <c r="B178" s="13" t="s">
        <v>855</v>
      </c>
      <c r="C178" s="65" t="s">
        <v>856</v>
      </c>
      <c r="D178" s="15" t="s">
        <v>857</v>
      </c>
      <c r="E178" s="15"/>
      <c r="F178" s="15"/>
      <c r="G178" s="15" t="s">
        <v>858</v>
      </c>
      <c r="H178" s="15" t="s">
        <v>10</v>
      </c>
      <c r="I178" s="15" t="s">
        <v>11</v>
      </c>
    </row>
    <row r="179" customFormat="false" ht="53.25" hidden="false" customHeight="false" outlineLevel="0" collapsed="false">
      <c r="A179" s="66" t="s">
        <v>859</v>
      </c>
      <c r="B179" s="67" t="s">
        <v>860</v>
      </c>
      <c r="C179" s="67" t="s">
        <v>861</v>
      </c>
      <c r="D179" s="70" t="n">
        <f aca="false">F180</f>
        <v>40606.42</v>
      </c>
      <c r="E179" s="70"/>
      <c r="F179" s="70"/>
      <c r="G179" s="70" t="n">
        <f aca="false">G180</f>
        <v>81212.84</v>
      </c>
      <c r="H179" s="70" t="n">
        <f aca="false">H180</f>
        <v>0.62</v>
      </c>
      <c r="I179" s="70" t="n">
        <f aca="false">I180</f>
        <v>50351.9608</v>
      </c>
    </row>
    <row r="180" customFormat="false" ht="15" hidden="false" customHeight="true" outlineLevel="0" collapsed="false">
      <c r="A180" s="24" t="s">
        <v>686</v>
      </c>
      <c r="B180" s="24"/>
      <c r="C180" s="24"/>
      <c r="D180" s="25" t="s">
        <v>56</v>
      </c>
      <c r="E180" s="25"/>
      <c r="F180" s="26" t="n">
        <f aca="false">'Anexo_I-B_-_Controle_de_Pragas'!F396</f>
        <v>40606.42</v>
      </c>
      <c r="G180" s="27" t="n">
        <f aca="false">F180*2</f>
        <v>81212.84</v>
      </c>
      <c r="H180" s="28" t="n">
        <v>0.62</v>
      </c>
      <c r="I180" s="29" t="n">
        <f aca="false">H180*G180</f>
        <v>50351.9608</v>
      </c>
    </row>
    <row r="181" customFormat="false" ht="15" hidden="false" customHeight="true" outlineLevel="0" collapsed="false">
      <c r="A181" s="43" t="s">
        <v>687</v>
      </c>
      <c r="B181" s="43"/>
      <c r="C181" s="43"/>
      <c r="D181" s="43"/>
      <c r="E181" s="43"/>
      <c r="F181" s="43"/>
      <c r="G181" s="43"/>
      <c r="H181" s="43"/>
      <c r="I181" s="44" t="n">
        <f aca="false">I180</f>
        <v>50351.9608</v>
      </c>
    </row>
    <row r="182" customFormat="false" ht="15" hidden="false" customHeight="false" outlineLevel="0" collapsed="false">
      <c r="A182" s="30"/>
      <c r="B182" s="31"/>
      <c r="C182" s="31"/>
      <c r="D182" s="3"/>
      <c r="E182" s="3"/>
      <c r="F182" s="32"/>
      <c r="G182" s="33"/>
      <c r="H182" s="33"/>
      <c r="I182" s="34"/>
    </row>
    <row r="183" customFormat="false" ht="15" hidden="false" customHeight="false" outlineLevel="0" collapsed="false">
      <c r="A183" s="9" t="s">
        <v>688</v>
      </c>
      <c r="B183" s="9"/>
      <c r="C183" s="9"/>
      <c r="D183" s="9"/>
      <c r="E183" s="9"/>
      <c r="F183" s="9"/>
      <c r="G183" s="9"/>
      <c r="H183" s="9"/>
      <c r="I183" s="9"/>
    </row>
    <row r="184" customFormat="false" ht="15" hidden="false" customHeight="false" outlineLevel="0" collapsed="false">
      <c r="A184" s="35" t="s">
        <v>689</v>
      </c>
      <c r="B184" s="35"/>
      <c r="C184" s="35"/>
      <c r="D184" s="35"/>
      <c r="E184" s="35"/>
      <c r="F184" s="35"/>
      <c r="G184" s="35"/>
      <c r="H184" s="35"/>
      <c r="I184" s="35"/>
    </row>
    <row r="185" customFormat="false" ht="53.25" hidden="false" customHeight="true" outlineLevel="0" collapsed="false">
      <c r="A185" s="12" t="s">
        <v>854</v>
      </c>
      <c r="B185" s="13" t="s">
        <v>855</v>
      </c>
      <c r="C185" s="65" t="s">
        <v>856</v>
      </c>
      <c r="D185" s="15" t="s">
        <v>857</v>
      </c>
      <c r="E185" s="15"/>
      <c r="F185" s="15"/>
      <c r="G185" s="15" t="s">
        <v>858</v>
      </c>
      <c r="H185" s="15" t="s">
        <v>10</v>
      </c>
      <c r="I185" s="15" t="s">
        <v>11</v>
      </c>
    </row>
    <row r="186" customFormat="false" ht="53.25" hidden="false" customHeight="false" outlineLevel="0" collapsed="false">
      <c r="A186" s="66" t="s">
        <v>859</v>
      </c>
      <c r="B186" s="67" t="s">
        <v>860</v>
      </c>
      <c r="C186" s="67" t="s">
        <v>861</v>
      </c>
      <c r="D186" s="70" t="n">
        <f aca="false">F187</f>
        <v>18863.26</v>
      </c>
      <c r="E186" s="70"/>
      <c r="F186" s="70"/>
      <c r="G186" s="70" t="n">
        <f aca="false">G187</f>
        <v>37726.52</v>
      </c>
      <c r="H186" s="70" t="n">
        <f aca="false">H187</f>
        <v>0.62</v>
      </c>
      <c r="I186" s="70" t="n">
        <f aca="false">I187</f>
        <v>23390.4424</v>
      </c>
    </row>
    <row r="187" customFormat="false" ht="15" hidden="false" customHeight="true" outlineLevel="0" collapsed="false">
      <c r="A187" s="24" t="s">
        <v>722</v>
      </c>
      <c r="B187" s="24"/>
      <c r="C187" s="24"/>
      <c r="D187" s="25" t="s">
        <v>56</v>
      </c>
      <c r="E187" s="25"/>
      <c r="F187" s="26" t="n">
        <f aca="false">'Anexo_I-B_-_Controle_de_Pragas'!F413</f>
        <v>18863.26</v>
      </c>
      <c r="G187" s="27" t="n">
        <f aca="false">F187*2</f>
        <v>37726.52</v>
      </c>
      <c r="H187" s="28" t="n">
        <v>0.62</v>
      </c>
      <c r="I187" s="29" t="n">
        <f aca="false">H187*G187</f>
        <v>23390.4424</v>
      </c>
    </row>
    <row r="188" customFormat="false" ht="15" hidden="false" customHeight="true" outlineLevel="0" collapsed="false">
      <c r="A188" s="43" t="s">
        <v>723</v>
      </c>
      <c r="B188" s="43"/>
      <c r="C188" s="43"/>
      <c r="D188" s="43"/>
      <c r="E188" s="43"/>
      <c r="F188" s="43"/>
      <c r="G188" s="43"/>
      <c r="H188" s="43"/>
      <c r="I188" s="44" t="n">
        <f aca="false">I187</f>
        <v>23390.4424</v>
      </c>
    </row>
    <row r="189" customFormat="false" ht="15" hidden="false" customHeight="false" outlineLevel="0" collapsed="false">
      <c r="A189" s="30"/>
      <c r="B189" s="31"/>
      <c r="C189" s="31"/>
      <c r="D189" s="3"/>
      <c r="E189" s="3"/>
      <c r="F189" s="32"/>
      <c r="G189" s="33"/>
      <c r="H189" s="33"/>
      <c r="I189" s="34"/>
    </row>
    <row r="190" customFormat="false" ht="15" hidden="false" customHeight="false" outlineLevel="0" collapsed="false">
      <c r="A190" s="9" t="s">
        <v>724</v>
      </c>
      <c r="B190" s="9"/>
      <c r="C190" s="9"/>
      <c r="D190" s="9"/>
      <c r="E190" s="9"/>
      <c r="F190" s="9"/>
      <c r="G190" s="9"/>
      <c r="H190" s="9"/>
      <c r="I190" s="9"/>
    </row>
    <row r="191" customFormat="false" ht="15" hidden="false" customHeight="false" outlineLevel="0" collapsed="false">
      <c r="A191" s="35" t="s">
        <v>725</v>
      </c>
      <c r="B191" s="35"/>
      <c r="C191" s="35"/>
      <c r="D191" s="35"/>
      <c r="E191" s="35"/>
      <c r="F191" s="35"/>
      <c r="G191" s="35"/>
      <c r="H191" s="35"/>
      <c r="I191" s="35"/>
    </row>
    <row r="192" customFormat="false" ht="53.25" hidden="false" customHeight="true" outlineLevel="0" collapsed="false">
      <c r="A192" s="12" t="s">
        <v>854</v>
      </c>
      <c r="B192" s="13" t="s">
        <v>855</v>
      </c>
      <c r="C192" s="65" t="s">
        <v>856</v>
      </c>
      <c r="D192" s="15" t="s">
        <v>857</v>
      </c>
      <c r="E192" s="15"/>
      <c r="F192" s="15"/>
      <c r="G192" s="15" t="s">
        <v>858</v>
      </c>
      <c r="H192" s="15" t="s">
        <v>10</v>
      </c>
      <c r="I192" s="15" t="s">
        <v>11</v>
      </c>
    </row>
    <row r="193" customFormat="false" ht="53.25" hidden="false" customHeight="false" outlineLevel="0" collapsed="false">
      <c r="A193" s="66" t="s">
        <v>859</v>
      </c>
      <c r="B193" s="67" t="s">
        <v>860</v>
      </c>
      <c r="C193" s="67" t="s">
        <v>861</v>
      </c>
      <c r="D193" s="70" t="n">
        <f aca="false">F194</f>
        <v>33339.8</v>
      </c>
      <c r="E193" s="70"/>
      <c r="F193" s="70"/>
      <c r="G193" s="70" t="n">
        <f aca="false">G194</f>
        <v>66679.6</v>
      </c>
      <c r="H193" s="70" t="n">
        <f aca="false">H194</f>
        <v>0.62</v>
      </c>
      <c r="I193" s="70" t="n">
        <f aca="false">I194</f>
        <v>41341.352</v>
      </c>
    </row>
    <row r="194" customFormat="false" ht="15" hidden="false" customHeight="true" outlineLevel="0" collapsed="false">
      <c r="A194" s="24" t="s">
        <v>270</v>
      </c>
      <c r="B194" s="24"/>
      <c r="C194" s="24"/>
      <c r="D194" s="25" t="s">
        <v>56</v>
      </c>
      <c r="E194" s="25"/>
      <c r="F194" s="26" t="n">
        <f aca="false">'Anexo_I-B_-_Controle_de_Pragas'!F436</f>
        <v>33339.8</v>
      </c>
      <c r="G194" s="27" t="n">
        <f aca="false">F194*2</f>
        <v>66679.6</v>
      </c>
      <c r="H194" s="28" t="n">
        <v>0.62</v>
      </c>
      <c r="I194" s="29" t="n">
        <f aca="false">H194*G194</f>
        <v>41341.352</v>
      </c>
    </row>
    <row r="195" customFormat="false" ht="15" hidden="false" customHeight="false" outlineLevel="0" collapsed="false">
      <c r="A195" s="30"/>
      <c r="B195" s="31"/>
      <c r="C195" s="31"/>
      <c r="D195" s="3"/>
      <c r="E195" s="3"/>
      <c r="F195" s="32"/>
      <c r="G195" s="33"/>
      <c r="H195" s="33"/>
      <c r="I195" s="34"/>
    </row>
    <row r="196" customFormat="false" ht="15" hidden="false" customHeight="false" outlineLevel="0" collapsed="false">
      <c r="A196" s="35" t="s">
        <v>776</v>
      </c>
      <c r="B196" s="35"/>
      <c r="C196" s="35"/>
      <c r="D196" s="35"/>
      <c r="E196" s="35"/>
      <c r="F196" s="35"/>
      <c r="G196" s="35"/>
      <c r="H196" s="35"/>
      <c r="I196" s="35"/>
    </row>
    <row r="197" customFormat="false" ht="53.25" hidden="false" customHeight="true" outlineLevel="0" collapsed="false">
      <c r="A197" s="12" t="s">
        <v>854</v>
      </c>
      <c r="B197" s="13" t="s">
        <v>855</v>
      </c>
      <c r="C197" s="65" t="s">
        <v>856</v>
      </c>
      <c r="D197" s="14" t="s">
        <v>58</v>
      </c>
      <c r="E197" s="14"/>
      <c r="F197" s="14"/>
      <c r="G197" s="15" t="s">
        <v>858</v>
      </c>
      <c r="H197" s="15" t="s">
        <v>10</v>
      </c>
      <c r="I197" s="15" t="s">
        <v>11</v>
      </c>
    </row>
    <row r="198" customFormat="false" ht="63" hidden="false" customHeight="true" outlineLevel="0" collapsed="false">
      <c r="A198" s="66" t="s">
        <v>862</v>
      </c>
      <c r="B198" s="67" t="s">
        <v>860</v>
      </c>
      <c r="C198" s="67" t="s">
        <v>861</v>
      </c>
      <c r="D198" s="70" t="n">
        <f aca="false">F199</f>
        <v>2890.81</v>
      </c>
      <c r="E198" s="70"/>
      <c r="F198" s="70"/>
      <c r="G198" s="70" t="n">
        <f aca="false">G199</f>
        <v>5781.62</v>
      </c>
      <c r="H198" s="70" t="n">
        <f aca="false">H199</f>
        <v>0.62</v>
      </c>
      <c r="I198" s="70" t="n">
        <f aca="false">I199</f>
        <v>3584.6044</v>
      </c>
    </row>
    <row r="199" customFormat="false" ht="15" hidden="false" customHeight="true" outlineLevel="0" collapsed="false">
      <c r="A199" s="24" t="s">
        <v>169</v>
      </c>
      <c r="B199" s="24"/>
      <c r="C199" s="24"/>
      <c r="D199" s="25" t="s">
        <v>56</v>
      </c>
      <c r="E199" s="25"/>
      <c r="F199" s="26" t="n">
        <f aca="false">'Anexo_I-B_-_Controle_de_Pragas'!F443</f>
        <v>2890.81</v>
      </c>
      <c r="G199" s="27" t="n">
        <f aca="false">F199*2</f>
        <v>5781.62</v>
      </c>
      <c r="H199" s="28" t="n">
        <v>0.62</v>
      </c>
      <c r="I199" s="29" t="n">
        <f aca="false">H199*G199</f>
        <v>3584.6044</v>
      </c>
    </row>
    <row r="200" customFormat="false" ht="15" hidden="false" customHeight="false" outlineLevel="0" collapsed="false">
      <c r="A200" s="30"/>
      <c r="B200" s="31"/>
      <c r="C200" s="31"/>
      <c r="D200" s="3"/>
      <c r="E200" s="3"/>
      <c r="F200" s="32"/>
      <c r="G200" s="33"/>
      <c r="H200" s="33"/>
      <c r="I200" s="34"/>
    </row>
    <row r="201" customFormat="false" ht="15" hidden="false" customHeight="false" outlineLevel="0" collapsed="false">
      <c r="A201" s="35" t="s">
        <v>777</v>
      </c>
      <c r="B201" s="35"/>
      <c r="C201" s="35"/>
      <c r="D201" s="35"/>
      <c r="E201" s="35"/>
      <c r="F201" s="35"/>
      <c r="G201" s="35"/>
      <c r="H201" s="35"/>
      <c r="I201" s="35"/>
    </row>
    <row r="202" customFormat="false" ht="53.25" hidden="false" customHeight="true" outlineLevel="0" collapsed="false">
      <c r="A202" s="12" t="s">
        <v>854</v>
      </c>
      <c r="B202" s="13" t="s">
        <v>855</v>
      </c>
      <c r="C202" s="65" t="s">
        <v>856</v>
      </c>
      <c r="D202" s="14" t="s">
        <v>216</v>
      </c>
      <c r="E202" s="14"/>
      <c r="F202" s="14"/>
      <c r="G202" s="15" t="s">
        <v>858</v>
      </c>
      <c r="H202" s="15" t="s">
        <v>10</v>
      </c>
      <c r="I202" s="15" t="s">
        <v>11</v>
      </c>
    </row>
    <row r="203" customFormat="false" ht="27" hidden="false" customHeight="false" outlineLevel="0" collapsed="false">
      <c r="A203" s="66" t="s">
        <v>863</v>
      </c>
      <c r="B203" s="67" t="s">
        <v>860</v>
      </c>
      <c r="C203" s="67" t="s">
        <v>861</v>
      </c>
      <c r="D203" s="70" t="n">
        <f aca="false">F204</f>
        <v>50.26</v>
      </c>
      <c r="E203" s="70"/>
      <c r="F203" s="70"/>
      <c r="G203" s="70" t="n">
        <f aca="false">G204</f>
        <v>100.52</v>
      </c>
      <c r="H203" s="70" t="n">
        <f aca="false">H204</f>
        <v>0.62</v>
      </c>
      <c r="I203" s="70" t="n">
        <f aca="false">I204</f>
        <v>62.3224</v>
      </c>
    </row>
    <row r="204" customFormat="false" ht="15" hidden="false" customHeight="true" outlineLevel="0" collapsed="false">
      <c r="A204" s="24" t="s">
        <v>59</v>
      </c>
      <c r="B204" s="24"/>
      <c r="C204" s="24"/>
      <c r="D204" s="25" t="s">
        <v>56</v>
      </c>
      <c r="E204" s="25"/>
      <c r="F204" s="26" t="n">
        <f aca="false">'Anexo_I-B_-_Controle_de_Pragas'!F448</f>
        <v>50.26</v>
      </c>
      <c r="G204" s="27" t="n">
        <f aca="false">F204*2</f>
        <v>100.52</v>
      </c>
      <c r="H204" s="28" t="n">
        <v>0.62</v>
      </c>
      <c r="I204" s="29" t="n">
        <f aca="false">H204*G204</f>
        <v>62.3224</v>
      </c>
    </row>
    <row r="205" customFormat="false" ht="15" hidden="false" customHeight="true" outlineLevel="0" collapsed="false">
      <c r="A205" s="43" t="s">
        <v>778</v>
      </c>
      <c r="B205" s="43"/>
      <c r="C205" s="43"/>
      <c r="D205" s="43"/>
      <c r="E205" s="43"/>
      <c r="F205" s="43"/>
      <c r="G205" s="43"/>
      <c r="H205" s="43"/>
      <c r="I205" s="44" t="n">
        <f aca="false">I194+I199+I204</f>
        <v>44988.2788</v>
      </c>
    </row>
    <row r="206" customFormat="false" ht="15" hidden="false" customHeight="false" outlineLevel="0" collapsed="false">
      <c r="A206" s="30"/>
      <c r="B206" s="31"/>
      <c r="C206" s="31"/>
      <c r="D206" s="3"/>
      <c r="E206" s="3"/>
      <c r="F206" s="32"/>
      <c r="G206" s="33"/>
      <c r="H206" s="33"/>
      <c r="I206" s="34"/>
    </row>
    <row r="207" customFormat="false" ht="15" hidden="false" customHeight="false" outlineLevel="0" collapsed="false">
      <c r="A207" s="9" t="s">
        <v>779</v>
      </c>
      <c r="B207" s="9"/>
      <c r="C207" s="9"/>
      <c r="D207" s="9"/>
      <c r="E207" s="9"/>
      <c r="F207" s="9"/>
      <c r="G207" s="9"/>
      <c r="H207" s="9"/>
      <c r="I207" s="9"/>
    </row>
    <row r="208" customFormat="false" ht="15" hidden="false" customHeight="false" outlineLevel="0" collapsed="false">
      <c r="A208" s="35" t="s">
        <v>780</v>
      </c>
      <c r="B208" s="35"/>
      <c r="C208" s="35"/>
      <c r="D208" s="35"/>
      <c r="E208" s="35"/>
      <c r="F208" s="35"/>
      <c r="G208" s="35"/>
      <c r="H208" s="35"/>
      <c r="I208" s="35"/>
    </row>
    <row r="209" customFormat="false" ht="53.25" hidden="false" customHeight="true" outlineLevel="0" collapsed="false">
      <c r="A209" s="12" t="s">
        <v>854</v>
      </c>
      <c r="B209" s="13" t="s">
        <v>855</v>
      </c>
      <c r="C209" s="65" t="s">
        <v>856</v>
      </c>
      <c r="D209" s="15" t="s">
        <v>857</v>
      </c>
      <c r="E209" s="15"/>
      <c r="F209" s="15"/>
      <c r="G209" s="15" t="s">
        <v>858</v>
      </c>
      <c r="H209" s="15" t="s">
        <v>10</v>
      </c>
      <c r="I209" s="15" t="s">
        <v>11</v>
      </c>
    </row>
    <row r="210" customFormat="false" ht="53.25" hidden="false" customHeight="false" outlineLevel="0" collapsed="false">
      <c r="A210" s="66" t="s">
        <v>859</v>
      </c>
      <c r="B210" s="67" t="s">
        <v>860</v>
      </c>
      <c r="C210" s="67" t="s">
        <v>861</v>
      </c>
      <c r="D210" s="70" t="n">
        <f aca="false">F211</f>
        <v>21854.57</v>
      </c>
      <c r="E210" s="70"/>
      <c r="F210" s="70"/>
      <c r="G210" s="70" t="n">
        <f aca="false">G211</f>
        <v>43709.14</v>
      </c>
      <c r="H210" s="70" t="n">
        <f aca="false">H211</f>
        <v>0.62</v>
      </c>
      <c r="I210" s="70" t="n">
        <f aca="false">I211</f>
        <v>27099.6668</v>
      </c>
    </row>
    <row r="211" customFormat="false" ht="15" hidden="false" customHeight="true" outlineLevel="0" collapsed="false">
      <c r="A211" s="24" t="s">
        <v>819</v>
      </c>
      <c r="B211" s="24"/>
      <c r="C211" s="24"/>
      <c r="D211" s="25" t="s">
        <v>56</v>
      </c>
      <c r="E211" s="25"/>
      <c r="F211" s="26" t="n">
        <f aca="false">'Anexo_I-B_-_Controle_de_Pragas'!F467</f>
        <v>21854.57</v>
      </c>
      <c r="G211" s="27" t="n">
        <f aca="false">F211*2</f>
        <v>43709.14</v>
      </c>
      <c r="H211" s="28" t="n">
        <v>0.62</v>
      </c>
      <c r="I211" s="29" t="n">
        <f aca="false">H211*G211</f>
        <v>27099.6668</v>
      </c>
    </row>
    <row r="212" customFormat="false" ht="15" hidden="false" customHeight="false" outlineLevel="0" collapsed="false">
      <c r="A212" s="30"/>
      <c r="B212" s="31"/>
      <c r="C212" s="31"/>
      <c r="D212" s="3"/>
      <c r="E212" s="3"/>
      <c r="F212" s="32"/>
      <c r="G212" s="33"/>
      <c r="H212" s="33"/>
      <c r="I212" s="34"/>
    </row>
    <row r="213" customFormat="false" ht="15" hidden="false" customHeight="false" outlineLevel="0" collapsed="false">
      <c r="A213" s="35" t="s">
        <v>820</v>
      </c>
      <c r="B213" s="35"/>
      <c r="C213" s="35"/>
      <c r="D213" s="35"/>
      <c r="E213" s="35"/>
      <c r="F213" s="35"/>
      <c r="G213" s="35"/>
      <c r="H213" s="35"/>
      <c r="I213" s="35"/>
    </row>
    <row r="214" customFormat="false" ht="53.25" hidden="false" customHeight="true" outlineLevel="0" collapsed="false">
      <c r="A214" s="12" t="s">
        <v>854</v>
      </c>
      <c r="B214" s="13" t="s">
        <v>855</v>
      </c>
      <c r="C214" s="65" t="s">
        <v>856</v>
      </c>
      <c r="D214" s="14" t="s">
        <v>58</v>
      </c>
      <c r="E214" s="14"/>
      <c r="F214" s="14"/>
      <c r="G214" s="15" t="s">
        <v>858</v>
      </c>
      <c r="H214" s="15" t="s">
        <v>10</v>
      </c>
      <c r="I214" s="15" t="s">
        <v>11</v>
      </c>
    </row>
    <row r="215" customFormat="false" ht="62.25" hidden="false" customHeight="true" outlineLevel="0" collapsed="false">
      <c r="A215" s="66" t="s">
        <v>862</v>
      </c>
      <c r="B215" s="67" t="s">
        <v>860</v>
      </c>
      <c r="C215" s="67" t="s">
        <v>861</v>
      </c>
      <c r="D215" s="70" t="n">
        <f aca="false">F216</f>
        <v>1128.55</v>
      </c>
      <c r="E215" s="70"/>
      <c r="F215" s="70"/>
      <c r="G215" s="70" t="n">
        <f aca="false">G216</f>
        <v>2257.1</v>
      </c>
      <c r="H215" s="70" t="n">
        <f aca="false">H216</f>
        <v>0.62</v>
      </c>
      <c r="I215" s="70" t="n">
        <f aca="false">I216</f>
        <v>1399.402</v>
      </c>
    </row>
    <row r="216" customFormat="false" ht="15" hidden="false" customHeight="true" outlineLevel="0" collapsed="false">
      <c r="A216" s="24" t="s">
        <v>59</v>
      </c>
      <c r="B216" s="24"/>
      <c r="C216" s="24"/>
      <c r="D216" s="25" t="s">
        <v>56</v>
      </c>
      <c r="E216" s="25"/>
      <c r="F216" s="26" t="n">
        <f aca="false">'Anexo_I-B_-_Controle_de_Pragas'!F472</f>
        <v>1128.55</v>
      </c>
      <c r="G216" s="27" t="n">
        <f aca="false">F216*2</f>
        <v>2257.1</v>
      </c>
      <c r="H216" s="28" t="n">
        <v>0.62</v>
      </c>
      <c r="I216" s="29" t="n">
        <f aca="false">H216*G216</f>
        <v>1399.402</v>
      </c>
    </row>
    <row r="217" customFormat="false" ht="15" hidden="false" customHeight="true" outlineLevel="0" collapsed="false">
      <c r="A217" s="43" t="s">
        <v>821</v>
      </c>
      <c r="B217" s="43"/>
      <c r="C217" s="43"/>
      <c r="D217" s="43"/>
      <c r="E217" s="43"/>
      <c r="F217" s="43"/>
      <c r="G217" s="43"/>
      <c r="H217" s="43"/>
      <c r="I217" s="44" t="n">
        <f aca="false">I211+I216</f>
        <v>28499.0688</v>
      </c>
    </row>
    <row r="218" customFormat="false" ht="15" hidden="false" customHeight="false" outlineLevel="0" collapsed="false">
      <c r="A218" s="30"/>
      <c r="B218" s="31"/>
      <c r="C218" s="31"/>
      <c r="D218" s="3"/>
      <c r="E218" s="3"/>
      <c r="F218" s="32"/>
      <c r="G218" s="33"/>
      <c r="H218" s="33"/>
      <c r="I218" s="34"/>
    </row>
    <row r="219" customFormat="false" ht="15" hidden="false" customHeight="false" outlineLevel="0" collapsed="false">
      <c r="A219" s="9" t="s">
        <v>822</v>
      </c>
      <c r="B219" s="9"/>
      <c r="C219" s="9"/>
      <c r="D219" s="9"/>
      <c r="E219" s="9"/>
      <c r="F219" s="9"/>
      <c r="G219" s="9"/>
      <c r="H219" s="9"/>
      <c r="I219" s="9"/>
    </row>
    <row r="220" customFormat="false" ht="15" hidden="false" customHeight="false" outlineLevel="0" collapsed="false">
      <c r="A220" s="35" t="s">
        <v>823</v>
      </c>
      <c r="B220" s="35"/>
      <c r="C220" s="35"/>
      <c r="D220" s="35"/>
      <c r="E220" s="35"/>
      <c r="F220" s="35"/>
      <c r="G220" s="35"/>
      <c r="H220" s="35"/>
      <c r="I220" s="35"/>
    </row>
    <row r="221" customFormat="false" ht="53.25" hidden="false" customHeight="true" outlineLevel="0" collapsed="false">
      <c r="A221" s="12" t="s">
        <v>854</v>
      </c>
      <c r="B221" s="13" t="s">
        <v>855</v>
      </c>
      <c r="C221" s="65" t="s">
        <v>856</v>
      </c>
      <c r="D221" s="15" t="s">
        <v>857</v>
      </c>
      <c r="E221" s="15"/>
      <c r="F221" s="15"/>
      <c r="G221" s="15" t="s">
        <v>858</v>
      </c>
      <c r="H221" s="15" t="s">
        <v>10</v>
      </c>
      <c r="I221" s="15" t="s">
        <v>11</v>
      </c>
    </row>
    <row r="222" customFormat="false" ht="53.25" hidden="false" customHeight="false" outlineLevel="0" collapsed="false">
      <c r="A222" s="66" t="s">
        <v>859</v>
      </c>
      <c r="B222" s="67" t="s">
        <v>860</v>
      </c>
      <c r="C222" s="67" t="s">
        <v>861</v>
      </c>
      <c r="D222" s="70" t="n">
        <f aca="false">F223</f>
        <v>19902.2</v>
      </c>
      <c r="E222" s="70"/>
      <c r="F222" s="70"/>
      <c r="G222" s="70" t="n">
        <f aca="false">G223</f>
        <v>39804.4</v>
      </c>
      <c r="H222" s="70" t="n">
        <f aca="false">H223</f>
        <v>0.62</v>
      </c>
      <c r="I222" s="70" t="n">
        <f aca="false">I223</f>
        <v>24678.728</v>
      </c>
    </row>
    <row r="223" customFormat="false" ht="15" hidden="false" customHeight="true" outlineLevel="0" collapsed="false">
      <c r="A223" s="24" t="s">
        <v>635</v>
      </c>
      <c r="B223" s="24"/>
      <c r="C223" s="24"/>
      <c r="D223" s="25" t="s">
        <v>56</v>
      </c>
      <c r="E223" s="25"/>
      <c r="F223" s="26" t="n">
        <f aca="false">'Anexo_I-B_-_Controle_de_Pragas'!F487</f>
        <v>19902.2</v>
      </c>
      <c r="G223" s="27" t="n">
        <f aca="false">F223*2</f>
        <v>39804.4</v>
      </c>
      <c r="H223" s="28" t="n">
        <v>0.62</v>
      </c>
      <c r="I223" s="29" t="n">
        <f aca="false">H223*G223</f>
        <v>24678.728</v>
      </c>
    </row>
    <row r="224" customFormat="false" ht="15" hidden="false" customHeight="false" outlineLevel="0" collapsed="false">
      <c r="A224" s="30"/>
      <c r="B224" s="31"/>
      <c r="C224" s="31"/>
      <c r="D224" s="3"/>
      <c r="E224" s="3"/>
      <c r="F224" s="32"/>
      <c r="G224" s="33"/>
      <c r="H224" s="33"/>
      <c r="I224" s="34"/>
    </row>
    <row r="225" customFormat="false" ht="15" hidden="false" customHeight="false" outlineLevel="0" collapsed="false">
      <c r="A225" s="35" t="s">
        <v>850</v>
      </c>
      <c r="B225" s="35"/>
      <c r="C225" s="35"/>
      <c r="D225" s="35"/>
      <c r="E225" s="35"/>
      <c r="F225" s="35"/>
      <c r="G225" s="35"/>
      <c r="H225" s="35"/>
      <c r="I225" s="35"/>
    </row>
    <row r="226" customFormat="false" ht="53.25" hidden="false" customHeight="true" outlineLevel="0" collapsed="false">
      <c r="A226" s="12" t="s">
        <v>854</v>
      </c>
      <c r="B226" s="13" t="s">
        <v>855</v>
      </c>
      <c r="C226" s="65" t="s">
        <v>856</v>
      </c>
      <c r="D226" s="14" t="s">
        <v>58</v>
      </c>
      <c r="E226" s="14"/>
      <c r="F226" s="14"/>
      <c r="G226" s="15" t="s">
        <v>858</v>
      </c>
      <c r="H226" s="15" t="s">
        <v>10</v>
      </c>
      <c r="I226" s="15" t="s">
        <v>11</v>
      </c>
    </row>
    <row r="227" customFormat="false" ht="57" hidden="false" customHeight="true" outlineLevel="0" collapsed="false">
      <c r="A227" s="66" t="s">
        <v>862</v>
      </c>
      <c r="B227" s="67" t="s">
        <v>860</v>
      </c>
      <c r="C227" s="67" t="s">
        <v>861</v>
      </c>
      <c r="D227" s="70" t="n">
        <f aca="false">F228</f>
        <v>661.49</v>
      </c>
      <c r="E227" s="70"/>
      <c r="F227" s="70"/>
      <c r="G227" s="70" t="n">
        <f aca="false">G228</f>
        <v>1322.98</v>
      </c>
      <c r="H227" s="70" t="n">
        <f aca="false">H228</f>
        <v>0.62</v>
      </c>
      <c r="I227" s="70" t="n">
        <f aca="false">I228</f>
        <v>820.2476</v>
      </c>
    </row>
    <row r="228" customFormat="false" ht="15" hidden="false" customHeight="true" outlineLevel="0" collapsed="false">
      <c r="A228" s="24" t="s">
        <v>59</v>
      </c>
      <c r="B228" s="24"/>
      <c r="C228" s="24"/>
      <c r="D228" s="25" t="s">
        <v>56</v>
      </c>
      <c r="E228" s="25"/>
      <c r="F228" s="26" t="n">
        <f aca="false">'Anexo_I-B_-_Controle_de_Pragas'!F492</f>
        <v>661.49</v>
      </c>
      <c r="G228" s="27" t="n">
        <f aca="false">F228*2</f>
        <v>1322.98</v>
      </c>
      <c r="H228" s="28" t="n">
        <v>0.62</v>
      </c>
      <c r="I228" s="29" t="n">
        <f aca="false">H228*G228</f>
        <v>820.2476</v>
      </c>
    </row>
    <row r="229" customFormat="false" ht="15" hidden="false" customHeight="true" outlineLevel="0" collapsed="false">
      <c r="A229" s="43" t="s">
        <v>851</v>
      </c>
      <c r="B229" s="43"/>
      <c r="C229" s="43"/>
      <c r="D229" s="43"/>
      <c r="E229" s="43"/>
      <c r="F229" s="43"/>
      <c r="G229" s="43"/>
      <c r="H229" s="43"/>
      <c r="I229" s="44" t="n">
        <f aca="false">I223+I228</f>
        <v>25498.9756</v>
      </c>
    </row>
    <row r="230" customFormat="false" ht="15" hidden="false" customHeight="false" outlineLevel="0" collapsed="false">
      <c r="A230" s="30"/>
      <c r="B230" s="31"/>
      <c r="C230" s="31"/>
      <c r="D230" s="3"/>
      <c r="E230" s="3"/>
      <c r="F230" s="32"/>
      <c r="G230" s="33"/>
      <c r="H230" s="33"/>
      <c r="I230" s="34"/>
    </row>
    <row r="231" customFormat="false" ht="15" hidden="false" customHeight="true" outlineLevel="0" collapsed="false">
      <c r="A231" s="58" t="s">
        <v>852</v>
      </c>
      <c r="B231" s="58"/>
      <c r="C231" s="58"/>
      <c r="D231" s="59" t="s">
        <v>56</v>
      </c>
      <c r="E231" s="59"/>
      <c r="F231" s="60" t="n">
        <f aca="false">F7+F12+F19+F24+F31+F36+F43+F48+F55+F60+F65+F72+F77+F84+F89+F96+F101+F108+F113+F120+F125+F132+F139+F144+F149+F156+F161+F168+F173+F180+F187+F194+F199+F204+F211+F216+F223+F228</f>
        <v>629881.08</v>
      </c>
      <c r="G231" s="61" t="n">
        <f aca="false">F231*2</f>
        <v>1259762.16</v>
      </c>
      <c r="H231" s="62" t="n">
        <v>0.62</v>
      </c>
      <c r="I231" s="63" t="n">
        <f aca="false">H231*G231</f>
        <v>781052.5392</v>
      </c>
    </row>
  </sheetData>
  <mergeCells count="231">
    <mergeCell ref="A1:I1"/>
    <mergeCell ref="A3:I3"/>
    <mergeCell ref="A4:I4"/>
    <mergeCell ref="D5:F5"/>
    <mergeCell ref="D6:F6"/>
    <mergeCell ref="A7:C7"/>
    <mergeCell ref="D7:E7"/>
    <mergeCell ref="A9:I9"/>
    <mergeCell ref="D10:F10"/>
    <mergeCell ref="D11:F11"/>
    <mergeCell ref="A12:C12"/>
    <mergeCell ref="D12:E12"/>
    <mergeCell ref="A13:H13"/>
    <mergeCell ref="A15:I15"/>
    <mergeCell ref="A16:I16"/>
    <mergeCell ref="D17:F17"/>
    <mergeCell ref="D18:F18"/>
    <mergeCell ref="A19:C19"/>
    <mergeCell ref="D19:E19"/>
    <mergeCell ref="A21:I21"/>
    <mergeCell ref="D22:F22"/>
    <mergeCell ref="D23:F23"/>
    <mergeCell ref="A24:C24"/>
    <mergeCell ref="D24:E24"/>
    <mergeCell ref="A25:H25"/>
    <mergeCell ref="A27:I27"/>
    <mergeCell ref="A28:I28"/>
    <mergeCell ref="D29:F29"/>
    <mergeCell ref="D30:F30"/>
    <mergeCell ref="A31:C31"/>
    <mergeCell ref="D31:E31"/>
    <mergeCell ref="A33:I33"/>
    <mergeCell ref="D34:F34"/>
    <mergeCell ref="D35:F35"/>
    <mergeCell ref="A36:C36"/>
    <mergeCell ref="D36:E36"/>
    <mergeCell ref="A37:H37"/>
    <mergeCell ref="A39:I39"/>
    <mergeCell ref="A40:I40"/>
    <mergeCell ref="D41:F41"/>
    <mergeCell ref="D42:F42"/>
    <mergeCell ref="A43:C43"/>
    <mergeCell ref="D43:E43"/>
    <mergeCell ref="A45:I45"/>
    <mergeCell ref="D46:F46"/>
    <mergeCell ref="D47:F47"/>
    <mergeCell ref="A48:C48"/>
    <mergeCell ref="D48:E48"/>
    <mergeCell ref="A49:H49"/>
    <mergeCell ref="A51:I51"/>
    <mergeCell ref="A52:I52"/>
    <mergeCell ref="D53:F53"/>
    <mergeCell ref="D54:F54"/>
    <mergeCell ref="A55:C55"/>
    <mergeCell ref="D55:E55"/>
    <mergeCell ref="A57:I57"/>
    <mergeCell ref="D58:F58"/>
    <mergeCell ref="D59:F59"/>
    <mergeCell ref="A60:C60"/>
    <mergeCell ref="D60:E60"/>
    <mergeCell ref="A62:I62"/>
    <mergeCell ref="D63:F63"/>
    <mergeCell ref="D64:F64"/>
    <mergeCell ref="A65:C65"/>
    <mergeCell ref="D65:E65"/>
    <mergeCell ref="A66:H66"/>
    <mergeCell ref="A68:I68"/>
    <mergeCell ref="A69:I69"/>
    <mergeCell ref="D70:F70"/>
    <mergeCell ref="D71:F71"/>
    <mergeCell ref="A72:C72"/>
    <mergeCell ref="D72:E72"/>
    <mergeCell ref="A74:I74"/>
    <mergeCell ref="D75:F75"/>
    <mergeCell ref="D76:F76"/>
    <mergeCell ref="A77:C77"/>
    <mergeCell ref="D77:E77"/>
    <mergeCell ref="A78:H78"/>
    <mergeCell ref="A80:I80"/>
    <mergeCell ref="A81:I81"/>
    <mergeCell ref="D82:F82"/>
    <mergeCell ref="D83:F83"/>
    <mergeCell ref="A84:C84"/>
    <mergeCell ref="D84:E84"/>
    <mergeCell ref="A86:I86"/>
    <mergeCell ref="D87:F87"/>
    <mergeCell ref="D88:F88"/>
    <mergeCell ref="A89:C89"/>
    <mergeCell ref="D89:E89"/>
    <mergeCell ref="A90:H90"/>
    <mergeCell ref="A92:I92"/>
    <mergeCell ref="A93:I93"/>
    <mergeCell ref="D94:F94"/>
    <mergeCell ref="D95:F95"/>
    <mergeCell ref="A96:C96"/>
    <mergeCell ref="D96:E96"/>
    <mergeCell ref="A98:I98"/>
    <mergeCell ref="D99:F99"/>
    <mergeCell ref="D100:F100"/>
    <mergeCell ref="A101:C101"/>
    <mergeCell ref="D101:E101"/>
    <mergeCell ref="A102:H102"/>
    <mergeCell ref="A104:I104"/>
    <mergeCell ref="A105:I105"/>
    <mergeCell ref="D106:F106"/>
    <mergeCell ref="D107:F107"/>
    <mergeCell ref="A108:C108"/>
    <mergeCell ref="D108:E108"/>
    <mergeCell ref="A110:I110"/>
    <mergeCell ref="D111:F111"/>
    <mergeCell ref="D112:F112"/>
    <mergeCell ref="A113:C113"/>
    <mergeCell ref="D113:E113"/>
    <mergeCell ref="A114:H114"/>
    <mergeCell ref="A116:I116"/>
    <mergeCell ref="A117:I117"/>
    <mergeCell ref="D118:F118"/>
    <mergeCell ref="D119:F119"/>
    <mergeCell ref="A120:C120"/>
    <mergeCell ref="D120:E120"/>
    <mergeCell ref="A122:I122"/>
    <mergeCell ref="D123:F123"/>
    <mergeCell ref="D124:F124"/>
    <mergeCell ref="A125:C125"/>
    <mergeCell ref="D125:E125"/>
    <mergeCell ref="A126:H126"/>
    <mergeCell ref="A128:I128"/>
    <mergeCell ref="A129:I129"/>
    <mergeCell ref="D130:F130"/>
    <mergeCell ref="D131:F131"/>
    <mergeCell ref="A132:C132"/>
    <mergeCell ref="D132:E132"/>
    <mergeCell ref="A133:H133"/>
    <mergeCell ref="A135:I135"/>
    <mergeCell ref="A136:I136"/>
    <mergeCell ref="D137:F137"/>
    <mergeCell ref="D138:F138"/>
    <mergeCell ref="A139:C139"/>
    <mergeCell ref="D139:E139"/>
    <mergeCell ref="A141:I141"/>
    <mergeCell ref="D142:F142"/>
    <mergeCell ref="D143:F143"/>
    <mergeCell ref="A144:C144"/>
    <mergeCell ref="D144:E144"/>
    <mergeCell ref="A146:I146"/>
    <mergeCell ref="D147:F147"/>
    <mergeCell ref="D148:F148"/>
    <mergeCell ref="A149:C149"/>
    <mergeCell ref="D149:E149"/>
    <mergeCell ref="A150:H150"/>
    <mergeCell ref="A152:I152"/>
    <mergeCell ref="A153:I153"/>
    <mergeCell ref="D154:F154"/>
    <mergeCell ref="D155:F155"/>
    <mergeCell ref="A156:C156"/>
    <mergeCell ref="D156:E156"/>
    <mergeCell ref="A158:I158"/>
    <mergeCell ref="D159:F159"/>
    <mergeCell ref="D160:F160"/>
    <mergeCell ref="A161:C161"/>
    <mergeCell ref="D161:E161"/>
    <mergeCell ref="A162:H162"/>
    <mergeCell ref="A164:I164"/>
    <mergeCell ref="A165:I165"/>
    <mergeCell ref="D166:F166"/>
    <mergeCell ref="D167:F167"/>
    <mergeCell ref="A168:C168"/>
    <mergeCell ref="D168:E168"/>
    <mergeCell ref="A170:I170"/>
    <mergeCell ref="D171:F171"/>
    <mergeCell ref="D172:F172"/>
    <mergeCell ref="A173:C173"/>
    <mergeCell ref="D173:E173"/>
    <mergeCell ref="A174:H174"/>
    <mergeCell ref="A176:I176"/>
    <mergeCell ref="A177:I177"/>
    <mergeCell ref="D178:F178"/>
    <mergeCell ref="D179:F179"/>
    <mergeCell ref="A180:C180"/>
    <mergeCell ref="D180:E180"/>
    <mergeCell ref="A181:H181"/>
    <mergeCell ref="A183:I183"/>
    <mergeCell ref="A184:I184"/>
    <mergeCell ref="D185:F185"/>
    <mergeCell ref="D186:F186"/>
    <mergeCell ref="A187:C187"/>
    <mergeCell ref="D187:E187"/>
    <mergeCell ref="A188:H188"/>
    <mergeCell ref="A190:I190"/>
    <mergeCell ref="A191:I191"/>
    <mergeCell ref="D192:F192"/>
    <mergeCell ref="D193:F193"/>
    <mergeCell ref="A194:C194"/>
    <mergeCell ref="D194:E194"/>
    <mergeCell ref="A196:I196"/>
    <mergeCell ref="D197:F197"/>
    <mergeCell ref="D198:F198"/>
    <mergeCell ref="A199:C199"/>
    <mergeCell ref="D199:E199"/>
    <mergeCell ref="A201:I201"/>
    <mergeCell ref="D202:F202"/>
    <mergeCell ref="D203:F203"/>
    <mergeCell ref="A204:C204"/>
    <mergeCell ref="D204:E204"/>
    <mergeCell ref="A205:H205"/>
    <mergeCell ref="A207:I207"/>
    <mergeCell ref="A208:I208"/>
    <mergeCell ref="D209:F209"/>
    <mergeCell ref="D210:F210"/>
    <mergeCell ref="A211:C211"/>
    <mergeCell ref="D211:E211"/>
    <mergeCell ref="A213:I213"/>
    <mergeCell ref="D214:F214"/>
    <mergeCell ref="D215:F215"/>
    <mergeCell ref="A216:C216"/>
    <mergeCell ref="D216:E216"/>
    <mergeCell ref="A217:H217"/>
    <mergeCell ref="A219:I219"/>
    <mergeCell ref="A220:I220"/>
    <mergeCell ref="D221:F221"/>
    <mergeCell ref="D222:F222"/>
    <mergeCell ref="A223:C223"/>
    <mergeCell ref="D223:E223"/>
    <mergeCell ref="A225:I225"/>
    <mergeCell ref="D226:F226"/>
    <mergeCell ref="D227:F227"/>
    <mergeCell ref="A228:C228"/>
    <mergeCell ref="D228:E228"/>
    <mergeCell ref="A229:H229"/>
    <mergeCell ref="A231:C231"/>
    <mergeCell ref="D231:E23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LibreOffice/7.3.5.2$Windows_X86_64 LibreOffice_project/184fe81b8c8c30d8b5082578aee2fed2ea847c01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2021-05-14T21:14:15Z</dcterms:created>
  <dc:creator>Ana Carolina Alves Miranda</dc:creator>
  <dc:description/>
  <dc:language>pt-BR</dc:language>
  <cp:lastModifiedBy/>
  <dcterms:modified xsi:type="dcterms:W3CDTF">2025-03-13T18:08:31Z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